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601" activeTab="0"/>
  </bookViews>
  <sheets>
    <sheet name="Шве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<sst xmlns="http://schemas.openxmlformats.org/spreadsheetml/2006/main" count="138" uniqueCount="117">
  <si>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</si>
  <si>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</si>
  <si>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</si>
  <si>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</si>
  <si>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</si>
  <si>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</si>
  <si>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</si>
  <si>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</si>
  <si>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</si>
  <si>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</si>
  <si>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</si>
  <si>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1 семестр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</si>
  <si>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</si>
  <si>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</si>
  <si>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</si>
  <si>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</si>
  <si>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</si>
  <si>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</si>
  <si>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>П.00</t>
  </si>
  <si>
    <t xml:space="preserve">Профессиональный цикл </t>
  </si>
  <si>
    <t>ПМ.01</t>
  </si>
  <si>
    <t>МДК.01.01</t>
  </si>
  <si>
    <t>УП.00</t>
  </si>
  <si>
    <t>ПП.00</t>
  </si>
  <si>
    <t>Производственная практика</t>
  </si>
  <si>
    <t>ВК.00</t>
  </si>
  <si>
    <t>Время каникулярное</t>
  </si>
  <si>
    <t>Всего</t>
  </si>
  <si>
    <t>дисциплин</t>
  </si>
  <si>
    <t>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</si>
  <si>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</si>
  <si>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</si>
  <si>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</si>
  <si>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</si>
  <si>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</si>
  <si>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Распределение обязательной нагрузки по курсам и семестрам (час. в семестр)</t>
  </si>
  <si>
    <t>ПМ.00</t>
  </si>
  <si>
    <t>Профессиональные модули</t>
  </si>
  <si>
    <t>2 семестр</t>
  </si>
  <si>
    <t>3 семестр</t>
  </si>
  <si>
    <t>4 семестр</t>
  </si>
  <si>
    <t>нед</t>
  </si>
  <si>
    <t xml:space="preserve">Материаловедение </t>
  </si>
  <si>
    <t xml:space="preserve">Специальный рисунок </t>
  </si>
  <si>
    <t>Выполнение работ по обработке текстильных изделий из различных материалов</t>
  </si>
  <si>
    <t>Технология поузловой обработки швейных изделий</t>
  </si>
  <si>
    <t>Технология обработки плечевых и поясных изделий</t>
  </si>
  <si>
    <t>Оборудование швейного производства</t>
  </si>
  <si>
    <t>Технология и оборудование подготовительно -раскройного производства</t>
  </si>
  <si>
    <t>Утверждаю:</t>
  </si>
  <si>
    <t>РАБОЧИЙ УЧЕБНЫЙ ПЛАН</t>
  </si>
  <si>
    <r>
      <t>Квалификация:</t>
    </r>
    <r>
      <rPr>
        <sz val="12"/>
        <rFont val="Times New Roman"/>
        <family val="1"/>
      </rPr>
      <t xml:space="preserve"> </t>
    </r>
  </si>
  <si>
    <r>
      <t xml:space="preserve">Форма обучения – </t>
    </r>
    <r>
      <rPr>
        <sz val="12"/>
        <rFont val="Times New Roman"/>
        <family val="1"/>
      </rPr>
      <t>очная</t>
    </r>
  </si>
  <si>
    <r>
      <t>Нормативный срок обучения – 1</t>
    </r>
    <r>
      <rPr>
        <sz val="12"/>
        <rFont val="Times New Roman"/>
        <family val="1"/>
      </rPr>
      <t xml:space="preserve"> г.10 мес </t>
    </r>
  </si>
  <si>
    <t>ДЗ</t>
  </si>
  <si>
    <t>16185  Оператор швейного оборудования</t>
  </si>
  <si>
    <t>лекций, уроков</t>
  </si>
  <si>
    <t>лаб и практ занятий</t>
  </si>
  <si>
    <t>Всего учебной и производственной практики</t>
  </si>
  <si>
    <t>Всего часов</t>
  </si>
  <si>
    <t>Часов в неделю</t>
  </si>
  <si>
    <t>на базе коррекционного образования (8 вида)</t>
  </si>
  <si>
    <t>Всего  теории</t>
  </si>
  <si>
    <t>Основы безопасности жизнедеятельности</t>
  </si>
  <si>
    <t>Экономические и правовые основы производственной деятельности</t>
  </si>
  <si>
    <t>Итоговая аттестация</t>
  </si>
  <si>
    <t>ИА.00</t>
  </si>
  <si>
    <t>УП.01</t>
  </si>
  <si>
    <t>ПП.01</t>
  </si>
  <si>
    <t>0.00</t>
  </si>
  <si>
    <t>Адаптационный цикл</t>
  </si>
  <si>
    <t>А.01</t>
  </si>
  <si>
    <t>Основы интеллектуального труда</t>
  </si>
  <si>
    <t>А.02</t>
  </si>
  <si>
    <t>Основы социально-правовых знаний</t>
  </si>
  <si>
    <t>А.03</t>
  </si>
  <si>
    <t>Адаптивная физическая культура</t>
  </si>
  <si>
    <t>А.04</t>
  </si>
  <si>
    <t>Адаптивные информационные и коммуникационные технологии</t>
  </si>
  <si>
    <t>А.05</t>
  </si>
  <si>
    <t>А.06</t>
  </si>
  <si>
    <t>Этика и психология профессионального общения</t>
  </si>
  <si>
    <r>
      <t>Консультации</t>
    </r>
    <r>
      <rPr>
        <sz val="16"/>
        <color indexed="8"/>
        <rFont val="Times New Roman"/>
        <family val="1"/>
      </rPr>
      <t xml:space="preserve"> на учебную группу по  4 часа на 1 обучающегося в год</t>
    </r>
  </si>
  <si>
    <t>Квалификационный экзамен</t>
  </si>
  <si>
    <t>Учебная практика</t>
  </si>
  <si>
    <t>МДК.01.02</t>
  </si>
  <si>
    <t>МДК.01.03</t>
  </si>
  <si>
    <t>МДК.01.04</t>
  </si>
  <si>
    <t>2 недели</t>
  </si>
  <si>
    <t>9 недель</t>
  </si>
  <si>
    <t>-,-,</t>
  </si>
  <si>
    <t>-,-,-,-</t>
  </si>
  <si>
    <t>-,</t>
  </si>
  <si>
    <t>-, ДЗ</t>
  </si>
  <si>
    <t xml:space="preserve"> ДЗ, -,ДЗ</t>
  </si>
  <si>
    <t>ДЗ,ДЗ</t>
  </si>
  <si>
    <t>З0/ДЗ 1/Э0</t>
  </si>
  <si>
    <t>З0/ДЗ 4/Э0</t>
  </si>
  <si>
    <t>З0/ДЗ5/Э0</t>
  </si>
  <si>
    <t>З0/ДЗ 10/Э0</t>
  </si>
  <si>
    <t>Курсы</t>
  </si>
  <si>
    <t>Обучение по дисциплинам и междисциплинарным курсам</t>
  </si>
  <si>
    <t>Государственная итоговая аттестация</t>
  </si>
  <si>
    <t>Каникулы</t>
  </si>
  <si>
    <t>Всего (по курсам)</t>
  </si>
  <si>
    <t>Промежуточная аттестация</t>
  </si>
  <si>
    <t>Сводные данные по бюджету времени (в неделях) по  профессии 16185  Оператор швейного оборудования прием 2016</t>
  </si>
  <si>
    <t>по профессии</t>
  </si>
  <si>
    <t>адаптированной для лиц с ограниченными возможностями здоровья</t>
  </si>
  <si>
    <t xml:space="preserve"> (с различными формами умственной отсталости)</t>
  </si>
  <si>
    <t xml:space="preserve">основной программы профессионального обучения - </t>
  </si>
  <si>
    <t>программы профессиональной подготовки по профессиям  рабочих, должностям служащих</t>
  </si>
  <si>
    <t>Оператор швейного оборудования</t>
  </si>
  <si>
    <t>Основы конструирования одежды</t>
  </si>
  <si>
    <t xml:space="preserve"> Директор _____________С.П. Захаров</t>
  </si>
  <si>
    <t>ГАПОУ  СО «Сухоложский многопрофильный техникум»</t>
  </si>
  <si>
    <t>"_____"___________2022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</si>
</sst>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00_р_._-;\-* #,##0.000_р_._-;_-* &quot;-&quot;??_р_._-;_-@_-"/>
    <numFmt numFmtId="178" formatCode="#&quot; &quot;?/8"/>
    <numFmt numFmtId="179" formatCode="#&quot; &quot;?/4"/>
    <numFmt numFmtId="180" formatCode="#&quot; &quot;?/2"/>
    <numFmt numFmtId="181" formatCode="#&quot; &quot;???/???"/>
    <numFmt numFmtId="182" formatCode="#,##0.00&quot;р.&quot;"/>
    <numFmt numFmtId="183" formatCode="[$-F400]h:mm:ss\ AM/PM"/>
    <numFmt numFmtId="184" formatCode="#&quot; &quot;?/10"/>
    <numFmt numFmtId="185" formatCode="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185" fontId="6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left"/>
    </xf>
    <xf numFmtId="170" fontId="7" fillId="33" borderId="10" xfId="43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top" textRotation="90"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75" zoomScaleNormal="75" zoomScalePageLayoutView="0" workbookViewId="0" topLeftCell="A1">
      <selection activeCell="P7" sqref="P7"/>
    </sheetView>
  </sheetViews>
  <sheetFormatPr defaultColWidth="9.00390625" defaultRowHeight="19.5" customHeight="1"/>
  <cols>
    <col min="1" max="1" width="17.75390625" style="2" customWidth="1"/>
    <col min="2" max="2" width="76.25390625" style="2" customWidth="1"/>
    <col min="3" max="3" width="15.125" style="2" customWidth="1"/>
    <col min="4" max="8" width="9.125" style="2" customWidth="1"/>
    <col min="9" max="10" width="16.75390625" style="9" customWidth="1"/>
    <col min="11" max="12" width="16.75390625" style="2" customWidth="1"/>
    <col min="13" max="18" width="9.125" style="1" customWidth="1"/>
  </cols>
  <sheetData>
    <row r="1" spans="1:12" ht="19.5" customHeight="1">
      <c r="A1" s="48" t="s">
        <v>49</v>
      </c>
      <c r="B1" s="48"/>
      <c r="C1" s="22"/>
      <c r="D1" s="22"/>
      <c r="E1" s="22"/>
      <c r="F1" s="23" t="s">
        <v>50</v>
      </c>
      <c r="G1" s="8"/>
      <c r="H1" s="22"/>
      <c r="I1" s="8"/>
      <c r="K1" s="24" t="s">
        <v>51</v>
      </c>
      <c r="L1" s="9"/>
    </row>
    <row r="2" spans="1:12" ht="19.5" customHeight="1">
      <c r="A2" s="25"/>
      <c r="B2" s="26"/>
      <c r="C2" s="22"/>
      <c r="D2" s="22"/>
      <c r="E2" s="22"/>
      <c r="F2" s="27" t="s">
        <v>110</v>
      </c>
      <c r="G2" s="8"/>
      <c r="H2" s="22"/>
      <c r="I2" s="8"/>
      <c r="K2" s="26" t="s">
        <v>112</v>
      </c>
      <c r="L2" s="9"/>
    </row>
    <row r="3" spans="1:12" ht="19.5" customHeight="1">
      <c r="A3" s="48" t="s">
        <v>114</v>
      </c>
      <c r="B3" s="48"/>
      <c r="C3" s="26" t="s">
        <v>111</v>
      </c>
      <c r="D3" s="9"/>
      <c r="E3" s="9"/>
      <c r="F3" s="9"/>
      <c r="G3" s="9"/>
      <c r="H3" s="9"/>
      <c r="I3" s="8"/>
      <c r="K3" s="24" t="s">
        <v>52</v>
      </c>
      <c r="L3" s="9"/>
    </row>
    <row r="4" spans="1:12" ht="19.5" customHeight="1">
      <c r="A4" s="25"/>
      <c r="B4" s="26"/>
      <c r="C4" s="22"/>
      <c r="D4" s="22"/>
      <c r="E4" s="22"/>
      <c r="F4" s="27" t="s">
        <v>115</v>
      </c>
      <c r="G4" s="8"/>
      <c r="H4" s="22"/>
      <c r="I4" s="8"/>
      <c r="K4" s="24" t="s">
        <v>53</v>
      </c>
      <c r="L4" s="9"/>
    </row>
    <row r="5" spans="1:12" ht="19.5" customHeight="1">
      <c r="A5" s="48" t="s">
        <v>116</v>
      </c>
      <c r="B5" s="48"/>
      <c r="C5" s="26" t="s">
        <v>107</v>
      </c>
      <c r="D5" s="28" t="s">
        <v>55</v>
      </c>
      <c r="E5" s="22"/>
      <c r="F5" s="8"/>
      <c r="G5" s="8"/>
      <c r="H5" s="22"/>
      <c r="I5" s="8"/>
      <c r="K5" s="29" t="s">
        <v>61</v>
      </c>
      <c r="L5" s="9"/>
    </row>
    <row r="6" spans="1:12" ht="19.5" customHeight="1">
      <c r="A6" s="30"/>
      <c r="B6" s="31"/>
      <c r="C6" s="32" t="s">
        <v>108</v>
      </c>
      <c r="D6" s="32"/>
      <c r="E6" s="32"/>
      <c r="F6" s="32"/>
      <c r="G6" s="32"/>
      <c r="H6" s="32"/>
      <c r="I6" s="8"/>
      <c r="J6" s="10"/>
      <c r="K6" s="10"/>
      <c r="L6" s="9"/>
    </row>
    <row r="7" spans="1:12" ht="19.5" customHeight="1">
      <c r="A7" s="30"/>
      <c r="B7" s="33"/>
      <c r="C7" s="34" t="s">
        <v>109</v>
      </c>
      <c r="D7" s="34"/>
      <c r="E7" s="34"/>
      <c r="F7" s="34"/>
      <c r="G7" s="34"/>
      <c r="H7" s="34"/>
      <c r="I7" s="8"/>
      <c r="J7" s="10"/>
      <c r="K7" s="10"/>
      <c r="L7" s="9"/>
    </row>
    <row r="8" spans="1:12" ht="19.5" customHeight="1">
      <c r="A8" s="51" t="s">
        <v>0</v>
      </c>
      <c r="B8" s="49" t="s">
        <v>1</v>
      </c>
      <c r="C8" s="49" t="s">
        <v>2</v>
      </c>
      <c r="D8" s="61" t="s">
        <v>3</v>
      </c>
      <c r="E8" s="61"/>
      <c r="F8" s="61"/>
      <c r="G8" s="61"/>
      <c r="H8" s="61"/>
      <c r="I8" s="58" t="s">
        <v>35</v>
      </c>
      <c r="J8" s="58"/>
      <c r="K8" s="58"/>
      <c r="L8" s="58"/>
    </row>
    <row r="9" spans="1:12" ht="19.5" customHeight="1">
      <c r="A9" s="51"/>
      <c r="B9" s="49"/>
      <c r="C9" s="49"/>
      <c r="D9" s="61"/>
      <c r="E9" s="61"/>
      <c r="F9" s="61"/>
      <c r="G9" s="61"/>
      <c r="H9" s="61"/>
      <c r="I9" s="58"/>
      <c r="J9" s="58"/>
      <c r="K9" s="58"/>
      <c r="L9" s="58"/>
    </row>
    <row r="10" spans="1:12" ht="23.25" customHeight="1">
      <c r="A10" s="51"/>
      <c r="B10" s="49"/>
      <c r="C10" s="49"/>
      <c r="D10" s="52" t="s">
        <v>4</v>
      </c>
      <c r="E10" s="52" t="s">
        <v>5</v>
      </c>
      <c r="F10" s="59" t="s">
        <v>6</v>
      </c>
      <c r="G10" s="59"/>
      <c r="H10" s="59"/>
      <c r="I10" s="60" t="s">
        <v>7</v>
      </c>
      <c r="J10" s="60"/>
      <c r="K10" s="60" t="s">
        <v>8</v>
      </c>
      <c r="L10" s="60"/>
    </row>
    <row r="11" spans="1:12" ht="31.5" customHeight="1">
      <c r="A11" s="51"/>
      <c r="B11" s="49"/>
      <c r="C11" s="49"/>
      <c r="D11" s="52"/>
      <c r="E11" s="52"/>
      <c r="F11" s="52" t="s">
        <v>9</v>
      </c>
      <c r="G11" s="59" t="s">
        <v>10</v>
      </c>
      <c r="H11" s="59"/>
      <c r="I11" s="11" t="s">
        <v>11</v>
      </c>
      <c r="J11" s="11" t="s">
        <v>38</v>
      </c>
      <c r="K11" s="11" t="s">
        <v>39</v>
      </c>
      <c r="L11" s="11" t="s">
        <v>40</v>
      </c>
    </row>
    <row r="12" spans="1:12" ht="19.5" customHeight="1">
      <c r="A12" s="51"/>
      <c r="B12" s="49"/>
      <c r="C12" s="49"/>
      <c r="D12" s="52"/>
      <c r="E12" s="52"/>
      <c r="F12" s="52"/>
      <c r="G12" s="62" t="s">
        <v>56</v>
      </c>
      <c r="H12" s="62" t="s">
        <v>57</v>
      </c>
      <c r="I12" s="21">
        <v>17</v>
      </c>
      <c r="J12" s="21">
        <v>24</v>
      </c>
      <c r="K12" s="21">
        <v>17</v>
      </c>
      <c r="L12" s="21">
        <v>23</v>
      </c>
    </row>
    <row r="13" spans="1:12" ht="44.25" customHeight="1">
      <c r="A13" s="51"/>
      <c r="B13" s="49"/>
      <c r="C13" s="49"/>
      <c r="D13" s="52"/>
      <c r="E13" s="52"/>
      <c r="F13" s="52"/>
      <c r="G13" s="62"/>
      <c r="H13" s="62"/>
      <c r="I13" s="21" t="s">
        <v>41</v>
      </c>
      <c r="J13" s="21" t="s">
        <v>41</v>
      </c>
      <c r="K13" s="21" t="s">
        <v>41</v>
      </c>
      <c r="L13" s="21" t="s">
        <v>41</v>
      </c>
    </row>
    <row r="14" spans="1:12" ht="19.5" customHeight="1">
      <c r="A14" s="21">
        <v>1</v>
      </c>
      <c r="B14" s="21">
        <v>2</v>
      </c>
      <c r="C14" s="21"/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</row>
    <row r="15" spans="1:18" s="5" customFormat="1" ht="19.5" customHeight="1">
      <c r="A15" s="35" t="s">
        <v>69</v>
      </c>
      <c r="B15" s="35" t="s">
        <v>70</v>
      </c>
      <c r="C15" s="35" t="s">
        <v>96</v>
      </c>
      <c r="D15" s="12">
        <f aca="true" t="shared" si="0" ref="D15:L15">SUM(D16:D21)</f>
        <v>621</v>
      </c>
      <c r="E15" s="12">
        <f t="shared" si="0"/>
        <v>207</v>
      </c>
      <c r="F15" s="12">
        <f t="shared" si="0"/>
        <v>414</v>
      </c>
      <c r="G15" s="12">
        <f t="shared" si="0"/>
        <v>160</v>
      </c>
      <c r="H15" s="12">
        <f t="shared" si="0"/>
        <v>254</v>
      </c>
      <c r="I15" s="12">
        <f t="shared" si="0"/>
        <v>94</v>
      </c>
      <c r="J15" s="12">
        <f t="shared" si="0"/>
        <v>76</v>
      </c>
      <c r="K15" s="12">
        <f t="shared" si="0"/>
        <v>132</v>
      </c>
      <c r="L15" s="12">
        <f t="shared" si="0"/>
        <v>112</v>
      </c>
      <c r="M15" s="4"/>
      <c r="N15" s="4"/>
      <c r="O15" s="4"/>
      <c r="P15" s="4"/>
      <c r="Q15" s="4"/>
      <c r="R15" s="4"/>
    </row>
    <row r="16" spans="1:12" ht="19.5" customHeight="1">
      <c r="A16" s="13" t="s">
        <v>71</v>
      </c>
      <c r="B16" s="36" t="s">
        <v>72</v>
      </c>
      <c r="C16" s="37" t="s">
        <v>90</v>
      </c>
      <c r="D16" s="38">
        <f aca="true" t="shared" si="1" ref="D16:D21">E16+F16</f>
        <v>90</v>
      </c>
      <c r="E16" s="38">
        <f aca="true" t="shared" si="2" ref="E16:E21">F16/2</f>
        <v>30</v>
      </c>
      <c r="F16" s="13">
        <f aca="true" t="shared" si="3" ref="F16:F21">I16+J16+K16+L16</f>
        <v>60</v>
      </c>
      <c r="G16" s="13">
        <f aca="true" t="shared" si="4" ref="G16:G21">F16-H16</f>
        <v>30</v>
      </c>
      <c r="H16" s="13">
        <v>30</v>
      </c>
      <c r="I16" s="13">
        <v>60</v>
      </c>
      <c r="J16" s="13"/>
      <c r="K16" s="13"/>
      <c r="L16" s="13"/>
    </row>
    <row r="17" spans="1:12" ht="19.5" customHeight="1">
      <c r="A17" s="13" t="s">
        <v>73</v>
      </c>
      <c r="B17" s="36" t="s">
        <v>74</v>
      </c>
      <c r="C17" s="37" t="s">
        <v>90</v>
      </c>
      <c r="D17" s="38">
        <f t="shared" si="1"/>
        <v>90</v>
      </c>
      <c r="E17" s="38">
        <f t="shared" si="2"/>
        <v>30</v>
      </c>
      <c r="F17" s="13">
        <f t="shared" si="3"/>
        <v>60</v>
      </c>
      <c r="G17" s="13">
        <f t="shared" si="4"/>
        <v>50</v>
      </c>
      <c r="H17" s="13">
        <v>10</v>
      </c>
      <c r="I17" s="13"/>
      <c r="J17" s="13"/>
      <c r="K17" s="13">
        <v>30</v>
      </c>
      <c r="L17" s="13">
        <v>30</v>
      </c>
    </row>
    <row r="18" spans="1:12" ht="19.5" customHeight="1">
      <c r="A18" s="13" t="s">
        <v>75</v>
      </c>
      <c r="B18" s="36" t="s">
        <v>76</v>
      </c>
      <c r="C18" s="37" t="s">
        <v>91</v>
      </c>
      <c r="D18" s="38">
        <f t="shared" si="1"/>
        <v>234</v>
      </c>
      <c r="E18" s="38">
        <f t="shared" si="2"/>
        <v>78</v>
      </c>
      <c r="F18" s="13">
        <f t="shared" si="3"/>
        <v>156</v>
      </c>
      <c r="G18" s="13">
        <f t="shared" si="4"/>
        <v>16</v>
      </c>
      <c r="H18" s="13">
        <v>140</v>
      </c>
      <c r="I18" s="13">
        <v>34</v>
      </c>
      <c r="J18" s="13">
        <v>44</v>
      </c>
      <c r="K18" s="13">
        <v>34</v>
      </c>
      <c r="L18" s="13">
        <v>44</v>
      </c>
    </row>
    <row r="19" spans="1:12" ht="19.5" customHeight="1">
      <c r="A19" s="13" t="s">
        <v>77</v>
      </c>
      <c r="B19" s="36" t="s">
        <v>78</v>
      </c>
      <c r="C19" s="37" t="s">
        <v>92</v>
      </c>
      <c r="D19" s="38">
        <f t="shared" si="1"/>
        <v>48</v>
      </c>
      <c r="E19" s="38">
        <f t="shared" si="2"/>
        <v>16</v>
      </c>
      <c r="F19" s="13">
        <f t="shared" si="3"/>
        <v>32</v>
      </c>
      <c r="G19" s="13">
        <f t="shared" si="4"/>
        <v>10</v>
      </c>
      <c r="H19" s="13">
        <v>22</v>
      </c>
      <c r="I19" s="13"/>
      <c r="J19" s="13">
        <v>32</v>
      </c>
      <c r="K19" s="13"/>
      <c r="L19" s="13"/>
    </row>
    <row r="20" spans="1:12" ht="19.5" customHeight="1">
      <c r="A20" s="13" t="s">
        <v>79</v>
      </c>
      <c r="B20" s="36" t="s">
        <v>63</v>
      </c>
      <c r="C20" s="37" t="s">
        <v>93</v>
      </c>
      <c r="D20" s="38">
        <f t="shared" si="1"/>
        <v>102</v>
      </c>
      <c r="E20" s="38">
        <f t="shared" si="2"/>
        <v>34</v>
      </c>
      <c r="F20" s="13">
        <f t="shared" si="3"/>
        <v>68</v>
      </c>
      <c r="G20" s="13">
        <f t="shared" si="4"/>
        <v>30</v>
      </c>
      <c r="H20" s="13">
        <v>38</v>
      </c>
      <c r="I20" s="13"/>
      <c r="J20" s="13"/>
      <c r="K20" s="13">
        <v>30</v>
      </c>
      <c r="L20" s="13">
        <v>38</v>
      </c>
    </row>
    <row r="21" spans="1:12" ht="19.5" customHeight="1">
      <c r="A21" s="13" t="s">
        <v>80</v>
      </c>
      <c r="B21" s="36" t="s">
        <v>81</v>
      </c>
      <c r="C21" s="37" t="s">
        <v>92</v>
      </c>
      <c r="D21" s="38">
        <f t="shared" si="1"/>
        <v>57</v>
      </c>
      <c r="E21" s="38">
        <f t="shared" si="2"/>
        <v>19</v>
      </c>
      <c r="F21" s="13">
        <f t="shared" si="3"/>
        <v>38</v>
      </c>
      <c r="G21" s="13">
        <f t="shared" si="4"/>
        <v>24</v>
      </c>
      <c r="H21" s="13">
        <v>14</v>
      </c>
      <c r="I21" s="13"/>
      <c r="J21" s="13"/>
      <c r="K21" s="39">
        <v>38</v>
      </c>
      <c r="L21" s="13"/>
    </row>
    <row r="22" spans="1:12" ht="19.5" customHeight="1">
      <c r="A22" s="21" t="s">
        <v>12</v>
      </c>
      <c r="B22" s="40" t="s">
        <v>13</v>
      </c>
      <c r="C22" s="41" t="s">
        <v>97</v>
      </c>
      <c r="D22" s="14">
        <f aca="true" t="shared" si="5" ref="D22:L22">SUM(D23:D26)</f>
        <v>324</v>
      </c>
      <c r="E22" s="14">
        <f t="shared" si="5"/>
        <v>108</v>
      </c>
      <c r="F22" s="14">
        <f t="shared" si="5"/>
        <v>216</v>
      </c>
      <c r="G22" s="14">
        <f t="shared" si="5"/>
        <v>161</v>
      </c>
      <c r="H22" s="14">
        <f t="shared" si="5"/>
        <v>56</v>
      </c>
      <c r="I22" s="14">
        <f t="shared" si="5"/>
        <v>44</v>
      </c>
      <c r="J22" s="14">
        <f t="shared" si="5"/>
        <v>72</v>
      </c>
      <c r="K22" s="14">
        <f t="shared" si="5"/>
        <v>0</v>
      </c>
      <c r="L22" s="14">
        <f t="shared" si="5"/>
        <v>100</v>
      </c>
    </row>
    <row r="23" spans="1:12" ht="19.5" customHeight="1">
      <c r="A23" s="17" t="s">
        <v>14</v>
      </c>
      <c r="B23" s="42" t="s">
        <v>64</v>
      </c>
      <c r="C23" s="41" t="s">
        <v>54</v>
      </c>
      <c r="D23" s="20">
        <f>F23+E23</f>
        <v>60</v>
      </c>
      <c r="E23" s="20">
        <f>F23/2</f>
        <v>20</v>
      </c>
      <c r="F23" s="20">
        <f>I23+J23+K23+L23</f>
        <v>40</v>
      </c>
      <c r="G23" s="20">
        <v>20</v>
      </c>
      <c r="H23" s="20">
        <v>20</v>
      </c>
      <c r="I23" s="20"/>
      <c r="J23" s="20"/>
      <c r="K23" s="20"/>
      <c r="L23" s="20">
        <v>40</v>
      </c>
    </row>
    <row r="24" spans="1:12" ht="22.5" customHeight="1">
      <c r="A24" s="17" t="s">
        <v>15</v>
      </c>
      <c r="B24" s="42" t="s">
        <v>42</v>
      </c>
      <c r="C24" s="41" t="s">
        <v>93</v>
      </c>
      <c r="D24" s="20">
        <f>F24+E24</f>
        <v>114</v>
      </c>
      <c r="E24" s="20">
        <v>38</v>
      </c>
      <c r="F24" s="20">
        <f>I24+J24+K24+L24</f>
        <v>76</v>
      </c>
      <c r="G24" s="20">
        <v>67</v>
      </c>
      <c r="H24" s="20">
        <v>10</v>
      </c>
      <c r="I24" s="20">
        <v>44</v>
      </c>
      <c r="J24" s="20">
        <v>32</v>
      </c>
      <c r="K24" s="20"/>
      <c r="L24" s="20"/>
    </row>
    <row r="25" spans="1:12" ht="19.5" customHeight="1">
      <c r="A25" s="17" t="s">
        <v>16</v>
      </c>
      <c r="B25" s="42" t="s">
        <v>43</v>
      </c>
      <c r="C25" s="41" t="s">
        <v>93</v>
      </c>
      <c r="D25" s="20">
        <f>F25+E25</f>
        <v>60</v>
      </c>
      <c r="E25" s="20">
        <f>F25/2</f>
        <v>20</v>
      </c>
      <c r="F25" s="20">
        <f>I25+J25+K25+L25</f>
        <v>40</v>
      </c>
      <c r="G25" s="20">
        <v>28</v>
      </c>
      <c r="H25" s="20">
        <v>12</v>
      </c>
      <c r="I25" s="20"/>
      <c r="J25" s="20">
        <v>40</v>
      </c>
      <c r="K25" s="20"/>
      <c r="L25" s="20"/>
    </row>
    <row r="26" spans="1:12" ht="19.5" customHeight="1">
      <c r="A26" s="17" t="s">
        <v>17</v>
      </c>
      <c r="B26" s="42" t="s">
        <v>113</v>
      </c>
      <c r="C26" s="41" t="s">
        <v>54</v>
      </c>
      <c r="D26" s="20">
        <f>F26+E26</f>
        <v>90</v>
      </c>
      <c r="E26" s="20">
        <f>F26/2</f>
        <v>30</v>
      </c>
      <c r="F26" s="20">
        <f>I26+J26+K26+L26</f>
        <v>60</v>
      </c>
      <c r="G26" s="20">
        <v>46</v>
      </c>
      <c r="H26" s="20">
        <v>14</v>
      </c>
      <c r="I26" s="20"/>
      <c r="J26" s="20"/>
      <c r="K26" s="20"/>
      <c r="L26" s="20">
        <v>60</v>
      </c>
    </row>
    <row r="27" spans="1:12" ht="19.5" customHeight="1">
      <c r="A27" s="21" t="s">
        <v>18</v>
      </c>
      <c r="B27" s="40" t="s">
        <v>19</v>
      </c>
      <c r="C27" s="43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9.5" customHeight="1">
      <c r="A28" s="21" t="s">
        <v>36</v>
      </c>
      <c r="B28" s="40" t="s">
        <v>37</v>
      </c>
      <c r="C28" s="43" t="s">
        <v>98</v>
      </c>
      <c r="D28" s="14">
        <f>D30+D31+D32+D33+D34+D35</f>
        <v>2005</v>
      </c>
      <c r="E28" s="14">
        <f>E30+E31+E32+E33+E34+E35</f>
        <v>205</v>
      </c>
      <c r="F28" s="14">
        <f>F30+F31+F32+F33+F34+F35</f>
        <v>1800</v>
      </c>
      <c r="G28" s="14">
        <f aca="true" t="shared" si="6" ref="G28:L28">G30+G31+G32+G33+G34+G35</f>
        <v>370</v>
      </c>
      <c r="H28" s="14">
        <f t="shared" si="6"/>
        <v>1423</v>
      </c>
      <c r="I28" s="14">
        <f t="shared" si="6"/>
        <v>372</v>
      </c>
      <c r="J28" s="14">
        <f t="shared" si="6"/>
        <v>572</v>
      </c>
      <c r="K28" s="14">
        <f t="shared" si="6"/>
        <v>378</v>
      </c>
      <c r="L28" s="14">
        <f t="shared" si="6"/>
        <v>478</v>
      </c>
    </row>
    <row r="29" spans="1:12" ht="38.25" customHeight="1">
      <c r="A29" s="21" t="s">
        <v>20</v>
      </c>
      <c r="B29" s="40" t="s">
        <v>44</v>
      </c>
      <c r="C29" s="43"/>
      <c r="D29" s="14">
        <f>SUM(D30:D35)</f>
        <v>2005</v>
      </c>
      <c r="E29" s="14">
        <f>SUM(E30:E35)</f>
        <v>205</v>
      </c>
      <c r="F29" s="14">
        <f>SUM(F30:F35)</f>
        <v>1800</v>
      </c>
      <c r="G29" s="14">
        <f aca="true" t="shared" si="7" ref="G29:L29">SUM(G30:G35)</f>
        <v>370</v>
      </c>
      <c r="H29" s="14">
        <f t="shared" si="7"/>
        <v>1423</v>
      </c>
      <c r="I29" s="14">
        <f t="shared" si="7"/>
        <v>372</v>
      </c>
      <c r="J29" s="14">
        <f t="shared" si="7"/>
        <v>572</v>
      </c>
      <c r="K29" s="14">
        <f t="shared" si="7"/>
        <v>378</v>
      </c>
      <c r="L29" s="14">
        <f t="shared" si="7"/>
        <v>478</v>
      </c>
    </row>
    <row r="30" spans="1:12" ht="38.25" customHeight="1">
      <c r="A30" s="17" t="s">
        <v>21</v>
      </c>
      <c r="B30" s="44" t="s">
        <v>48</v>
      </c>
      <c r="C30" s="45" t="s">
        <v>54</v>
      </c>
      <c r="D30" s="20">
        <f aca="true" t="shared" si="8" ref="D30:D35">F30+E30</f>
        <v>60</v>
      </c>
      <c r="E30" s="20">
        <f>F30/2</f>
        <v>20</v>
      </c>
      <c r="F30" s="20">
        <f aca="true" t="shared" si="9" ref="F30:F35">I30+J30+K30+L30</f>
        <v>40</v>
      </c>
      <c r="G30" s="20">
        <v>34</v>
      </c>
      <c r="H30" s="20">
        <v>6</v>
      </c>
      <c r="I30" s="20"/>
      <c r="J30" s="20">
        <v>40</v>
      </c>
      <c r="K30" s="20"/>
      <c r="L30" s="20"/>
    </row>
    <row r="31" spans="1:12" ht="23.25" customHeight="1">
      <c r="A31" s="17" t="s">
        <v>85</v>
      </c>
      <c r="B31" s="42" t="s">
        <v>45</v>
      </c>
      <c r="C31" s="45" t="s">
        <v>54</v>
      </c>
      <c r="D31" s="20">
        <f t="shared" si="8"/>
        <v>218</v>
      </c>
      <c r="E31" s="20">
        <v>74</v>
      </c>
      <c r="F31" s="20">
        <f t="shared" si="9"/>
        <v>144</v>
      </c>
      <c r="G31" s="20">
        <v>126</v>
      </c>
      <c r="H31" s="20">
        <v>18</v>
      </c>
      <c r="I31" s="20">
        <v>144</v>
      </c>
      <c r="J31" s="20"/>
      <c r="K31" s="20"/>
      <c r="L31" s="20"/>
    </row>
    <row r="32" spans="1:12" ht="19.5" customHeight="1">
      <c r="A32" s="17" t="s">
        <v>86</v>
      </c>
      <c r="B32" s="44" t="s">
        <v>47</v>
      </c>
      <c r="C32" s="45" t="s">
        <v>54</v>
      </c>
      <c r="D32" s="20">
        <f t="shared" si="8"/>
        <v>105</v>
      </c>
      <c r="E32" s="20">
        <f>F32/2</f>
        <v>35</v>
      </c>
      <c r="F32" s="20">
        <f t="shared" si="9"/>
        <v>70</v>
      </c>
      <c r="G32" s="20">
        <v>76</v>
      </c>
      <c r="H32" s="20">
        <v>10</v>
      </c>
      <c r="I32" s="20">
        <v>36</v>
      </c>
      <c r="J32" s="20">
        <v>34</v>
      </c>
      <c r="K32" s="20"/>
      <c r="L32" s="20"/>
    </row>
    <row r="33" spans="1:12" ht="19.5" customHeight="1">
      <c r="A33" s="17" t="s">
        <v>87</v>
      </c>
      <c r="B33" s="42" t="s">
        <v>46</v>
      </c>
      <c r="C33" s="45" t="s">
        <v>95</v>
      </c>
      <c r="D33" s="20">
        <f t="shared" si="8"/>
        <v>242</v>
      </c>
      <c r="E33" s="20">
        <v>76</v>
      </c>
      <c r="F33" s="20">
        <f t="shared" si="9"/>
        <v>166</v>
      </c>
      <c r="G33" s="20">
        <v>134</v>
      </c>
      <c r="H33" s="20">
        <v>20</v>
      </c>
      <c r="I33" s="20"/>
      <c r="J33" s="20"/>
      <c r="K33" s="20">
        <v>108</v>
      </c>
      <c r="L33" s="20">
        <v>58</v>
      </c>
    </row>
    <row r="34" spans="1:12" ht="19.5" customHeight="1">
      <c r="A34" s="17" t="s">
        <v>67</v>
      </c>
      <c r="B34" s="42" t="s">
        <v>84</v>
      </c>
      <c r="C34" s="41" t="s">
        <v>93</v>
      </c>
      <c r="D34" s="20">
        <f t="shared" si="8"/>
        <v>300</v>
      </c>
      <c r="E34" s="20"/>
      <c r="F34" s="20">
        <f t="shared" si="9"/>
        <v>300</v>
      </c>
      <c r="G34" s="20"/>
      <c r="H34" s="20">
        <v>282</v>
      </c>
      <c r="I34" s="20">
        <v>192</v>
      </c>
      <c r="J34" s="20">
        <v>108</v>
      </c>
      <c r="K34" s="20"/>
      <c r="L34" s="20"/>
    </row>
    <row r="35" spans="1:12" ht="19.5" customHeight="1">
      <c r="A35" s="17" t="s">
        <v>68</v>
      </c>
      <c r="B35" s="42" t="s">
        <v>24</v>
      </c>
      <c r="C35" s="41" t="s">
        <v>94</v>
      </c>
      <c r="D35" s="20">
        <f t="shared" si="8"/>
        <v>1080</v>
      </c>
      <c r="E35" s="20"/>
      <c r="F35" s="20">
        <f t="shared" si="9"/>
        <v>1080</v>
      </c>
      <c r="G35" s="20"/>
      <c r="H35" s="20">
        <v>1087</v>
      </c>
      <c r="I35" s="20"/>
      <c r="J35" s="20">
        <v>390</v>
      </c>
      <c r="K35" s="20">
        <v>270</v>
      </c>
      <c r="L35" s="20">
        <v>420</v>
      </c>
    </row>
    <row r="36" spans="1:12" ht="19.5" customHeight="1">
      <c r="A36" s="21"/>
      <c r="B36" s="40" t="s">
        <v>62</v>
      </c>
      <c r="C36" s="46" t="s">
        <v>99</v>
      </c>
      <c r="D36" s="14">
        <f aca="true" t="shared" si="10" ref="D36:L36">D15+D22+D30+D31+D32+D33</f>
        <v>1570</v>
      </c>
      <c r="E36" s="14">
        <f t="shared" si="10"/>
        <v>520</v>
      </c>
      <c r="F36" s="15">
        <f t="shared" si="10"/>
        <v>1050</v>
      </c>
      <c r="G36" s="14">
        <f t="shared" si="10"/>
        <v>691</v>
      </c>
      <c r="H36" s="14">
        <f t="shared" si="10"/>
        <v>364</v>
      </c>
      <c r="I36" s="14">
        <f t="shared" si="10"/>
        <v>318</v>
      </c>
      <c r="J36" s="14">
        <f t="shared" si="10"/>
        <v>222</v>
      </c>
      <c r="K36" s="14">
        <f t="shared" si="10"/>
        <v>240</v>
      </c>
      <c r="L36" s="14">
        <f t="shared" si="10"/>
        <v>270</v>
      </c>
    </row>
    <row r="37" spans="1:12" ht="19.5" customHeight="1">
      <c r="A37" s="21" t="s">
        <v>22</v>
      </c>
      <c r="B37" s="40" t="s">
        <v>84</v>
      </c>
      <c r="C37" s="40"/>
      <c r="D37" s="20">
        <f>D34</f>
        <v>300</v>
      </c>
      <c r="E37" s="14"/>
      <c r="F37" s="20">
        <f>F34</f>
        <v>300</v>
      </c>
      <c r="G37" s="14"/>
      <c r="H37" s="20">
        <f>H34</f>
        <v>282</v>
      </c>
      <c r="I37" s="20">
        <f aca="true" t="shared" si="11" ref="I37:L38">I34</f>
        <v>192</v>
      </c>
      <c r="J37" s="20">
        <f t="shared" si="11"/>
        <v>108</v>
      </c>
      <c r="K37" s="20">
        <f t="shared" si="11"/>
        <v>0</v>
      </c>
      <c r="L37" s="20">
        <f t="shared" si="11"/>
        <v>0</v>
      </c>
    </row>
    <row r="38" spans="1:12" ht="19.5" customHeight="1">
      <c r="A38" s="21" t="s">
        <v>23</v>
      </c>
      <c r="B38" s="40" t="s">
        <v>24</v>
      </c>
      <c r="C38" s="40"/>
      <c r="D38" s="14">
        <f>D35</f>
        <v>1080</v>
      </c>
      <c r="E38" s="14"/>
      <c r="F38" s="14">
        <f>F35</f>
        <v>1080</v>
      </c>
      <c r="G38" s="14"/>
      <c r="H38" s="14">
        <f>H35</f>
        <v>1087</v>
      </c>
      <c r="I38" s="14">
        <f t="shared" si="11"/>
        <v>0</v>
      </c>
      <c r="J38" s="14">
        <f t="shared" si="11"/>
        <v>390</v>
      </c>
      <c r="K38" s="14">
        <f t="shared" si="11"/>
        <v>270</v>
      </c>
      <c r="L38" s="14">
        <f t="shared" si="11"/>
        <v>420</v>
      </c>
    </row>
    <row r="39" spans="1:12" ht="19.5" customHeight="1">
      <c r="A39" s="21"/>
      <c r="B39" s="40" t="s">
        <v>58</v>
      </c>
      <c r="C39" s="40"/>
      <c r="D39" s="14">
        <f>D38+D37</f>
        <v>1380</v>
      </c>
      <c r="E39" s="14"/>
      <c r="F39" s="14">
        <f aca="true" t="shared" si="12" ref="F39:L39">F38+F37</f>
        <v>1380</v>
      </c>
      <c r="G39" s="14">
        <f t="shared" si="12"/>
        <v>0</v>
      </c>
      <c r="H39" s="14">
        <f>H38+H37</f>
        <v>1369</v>
      </c>
      <c r="I39" s="14">
        <f t="shared" si="12"/>
        <v>192</v>
      </c>
      <c r="J39" s="14">
        <f t="shared" si="12"/>
        <v>498</v>
      </c>
      <c r="K39" s="14">
        <f t="shared" si="12"/>
        <v>270</v>
      </c>
      <c r="L39" s="14">
        <f t="shared" si="12"/>
        <v>420</v>
      </c>
    </row>
    <row r="40" spans="1:12" ht="19.5" customHeight="1">
      <c r="A40" s="21"/>
      <c r="B40" s="40" t="s">
        <v>59</v>
      </c>
      <c r="C40" s="40"/>
      <c r="D40" s="14">
        <f>D39+D36</f>
        <v>2950</v>
      </c>
      <c r="E40" s="14">
        <f>E39+E36</f>
        <v>520</v>
      </c>
      <c r="F40" s="15">
        <f>F39+F36</f>
        <v>2430</v>
      </c>
      <c r="G40" s="15">
        <f aca="true" t="shared" si="13" ref="G40:L40">G39+G36</f>
        <v>691</v>
      </c>
      <c r="H40" s="15">
        <f t="shared" si="13"/>
        <v>1733</v>
      </c>
      <c r="I40" s="15">
        <f t="shared" si="13"/>
        <v>510</v>
      </c>
      <c r="J40" s="15">
        <f t="shared" si="13"/>
        <v>720</v>
      </c>
      <c r="K40" s="15">
        <f t="shared" si="13"/>
        <v>510</v>
      </c>
      <c r="L40" s="15">
        <f t="shared" si="13"/>
        <v>690</v>
      </c>
    </row>
    <row r="41" spans="1:12" ht="19.5" customHeight="1">
      <c r="A41" s="21"/>
      <c r="B41" s="40" t="s">
        <v>60</v>
      </c>
      <c r="C41" s="40"/>
      <c r="D41" s="14"/>
      <c r="E41" s="14"/>
      <c r="F41" s="14"/>
      <c r="G41" s="14"/>
      <c r="H41" s="14"/>
      <c r="I41" s="16">
        <f>I40/17</f>
        <v>30</v>
      </c>
      <c r="J41" s="16">
        <f>J40/24</f>
        <v>30</v>
      </c>
      <c r="K41" s="16">
        <f>K40/17</f>
        <v>30</v>
      </c>
      <c r="L41" s="16">
        <f>L40/23</f>
        <v>30</v>
      </c>
    </row>
    <row r="42" spans="1:12" ht="19.5" customHeight="1">
      <c r="A42" s="21" t="s">
        <v>66</v>
      </c>
      <c r="B42" s="40" t="s">
        <v>65</v>
      </c>
      <c r="C42" s="40"/>
      <c r="D42" s="14"/>
      <c r="E42" s="14"/>
      <c r="F42" s="14"/>
      <c r="G42" s="14"/>
      <c r="H42" s="14"/>
      <c r="I42" s="20"/>
      <c r="J42" s="20"/>
      <c r="K42" s="20"/>
      <c r="L42" s="20">
        <v>1</v>
      </c>
    </row>
    <row r="43" spans="1:12" ht="19.5" customHeight="1">
      <c r="A43" s="21" t="s">
        <v>25</v>
      </c>
      <c r="B43" s="40" t="s">
        <v>26</v>
      </c>
      <c r="C43" s="40"/>
      <c r="D43" s="21"/>
      <c r="E43" s="21"/>
      <c r="F43" s="21"/>
      <c r="G43" s="21"/>
      <c r="H43" s="21"/>
      <c r="I43" s="17" t="s">
        <v>88</v>
      </c>
      <c r="J43" s="17" t="s">
        <v>89</v>
      </c>
      <c r="K43" s="17" t="s">
        <v>88</v>
      </c>
      <c r="L43" s="47"/>
    </row>
    <row r="44" spans="1:12" ht="19.5" customHeight="1">
      <c r="A44" s="55" t="s">
        <v>82</v>
      </c>
      <c r="B44" s="55"/>
      <c r="C44" s="55"/>
      <c r="D44" s="55"/>
      <c r="E44" s="55"/>
      <c r="F44" s="54" t="s">
        <v>27</v>
      </c>
      <c r="G44" s="50" t="s">
        <v>28</v>
      </c>
      <c r="H44" s="50"/>
      <c r="I44" s="57">
        <v>7</v>
      </c>
      <c r="J44" s="57">
        <v>5</v>
      </c>
      <c r="K44" s="57">
        <v>5</v>
      </c>
      <c r="L44" s="57">
        <v>6</v>
      </c>
    </row>
    <row r="45" spans="1:12" ht="19.5" customHeight="1">
      <c r="A45" s="56"/>
      <c r="B45" s="56"/>
      <c r="C45" s="56"/>
      <c r="D45" s="56"/>
      <c r="E45" s="56"/>
      <c r="F45" s="54"/>
      <c r="G45" s="56" t="s">
        <v>29</v>
      </c>
      <c r="H45" s="56"/>
      <c r="I45" s="57"/>
      <c r="J45" s="57"/>
      <c r="K45" s="57"/>
      <c r="L45" s="57"/>
    </row>
    <row r="46" spans="1:12" ht="19.5" customHeight="1">
      <c r="A46" s="55" t="s">
        <v>65</v>
      </c>
      <c r="B46" s="55"/>
      <c r="C46" s="55"/>
      <c r="D46" s="55"/>
      <c r="E46" s="55"/>
      <c r="F46" s="54"/>
      <c r="G46" s="56" t="s">
        <v>30</v>
      </c>
      <c r="H46" s="56"/>
      <c r="I46" s="20">
        <v>5</v>
      </c>
      <c r="J46" s="20">
        <v>3</v>
      </c>
      <c r="K46" s="20"/>
      <c r="L46" s="20"/>
    </row>
    <row r="47" spans="1:12" ht="19.5" customHeight="1">
      <c r="A47" s="50" t="s">
        <v>83</v>
      </c>
      <c r="B47" s="50"/>
      <c r="C47" s="50"/>
      <c r="D47" s="50"/>
      <c r="E47" s="50"/>
      <c r="F47" s="54"/>
      <c r="G47" s="56" t="s">
        <v>31</v>
      </c>
      <c r="H47" s="56"/>
      <c r="I47" s="20"/>
      <c r="J47" s="20">
        <v>11</v>
      </c>
      <c r="K47" s="20">
        <v>9</v>
      </c>
      <c r="L47" s="20">
        <v>11</v>
      </c>
    </row>
    <row r="48" spans="1:12" ht="19.5" customHeight="1">
      <c r="A48" s="53"/>
      <c r="B48" s="53"/>
      <c r="C48" s="53"/>
      <c r="D48" s="53"/>
      <c r="E48" s="53"/>
      <c r="F48" s="54"/>
      <c r="G48" s="50" t="s">
        <v>32</v>
      </c>
      <c r="H48" s="50"/>
      <c r="I48" s="18"/>
      <c r="J48" s="18"/>
      <c r="K48" s="18"/>
      <c r="L48" s="18"/>
    </row>
    <row r="49" spans="1:12" ht="19.5" customHeight="1">
      <c r="A49" s="53"/>
      <c r="B49" s="53"/>
      <c r="C49" s="53"/>
      <c r="D49" s="53"/>
      <c r="E49" s="53"/>
      <c r="F49" s="54"/>
      <c r="G49" s="50" t="s">
        <v>33</v>
      </c>
      <c r="H49" s="50"/>
      <c r="I49" s="18">
        <v>2</v>
      </c>
      <c r="J49" s="18">
        <v>3</v>
      </c>
      <c r="K49" s="18">
        <v>2</v>
      </c>
      <c r="L49" s="18">
        <v>3</v>
      </c>
    </row>
    <row r="50" spans="1:12" ht="19.5" customHeight="1">
      <c r="A50" s="53"/>
      <c r="B50" s="53"/>
      <c r="C50" s="53"/>
      <c r="D50" s="53"/>
      <c r="E50" s="53"/>
      <c r="F50" s="54"/>
      <c r="G50" s="50" t="s">
        <v>34</v>
      </c>
      <c r="H50" s="50"/>
      <c r="I50" s="19"/>
      <c r="J50" s="19"/>
      <c r="K50" s="19"/>
      <c r="L50" s="19"/>
    </row>
    <row r="51" spans="1:12" ht="19.5" customHeight="1">
      <c r="A51" s="9"/>
      <c r="B51" s="9"/>
      <c r="C51" s="9"/>
      <c r="D51" s="9"/>
      <c r="E51" s="9"/>
      <c r="F51" s="9"/>
      <c r="G51" s="9"/>
      <c r="H51" s="9"/>
      <c r="K51" s="9"/>
      <c r="L51" s="9"/>
    </row>
    <row r="52" spans="1:12" ht="19.5" customHeight="1">
      <c r="A52" s="9"/>
      <c r="B52" s="31"/>
      <c r="C52" s="31"/>
      <c r="D52" s="31"/>
      <c r="E52" s="31"/>
      <c r="F52" s="31"/>
      <c r="G52" s="31"/>
      <c r="H52" s="9"/>
      <c r="K52" s="9"/>
      <c r="L52" s="9"/>
    </row>
    <row r="53" spans="1:12" ht="19.5" customHeight="1">
      <c r="A53" s="9"/>
      <c r="B53" s="31"/>
      <c r="C53" s="31"/>
      <c r="D53" s="31"/>
      <c r="E53" s="31"/>
      <c r="F53" s="31"/>
      <c r="G53" s="31"/>
      <c r="H53" s="9"/>
      <c r="K53" s="9"/>
      <c r="L53" s="9"/>
    </row>
    <row r="54" spans="1:12" ht="19.5" customHeight="1">
      <c r="A54" s="9"/>
      <c r="B54" s="31"/>
      <c r="C54" s="31"/>
      <c r="D54" s="31"/>
      <c r="E54" s="31"/>
      <c r="F54" s="31"/>
      <c r="G54" s="31"/>
      <c r="H54" s="9"/>
      <c r="K54" s="9"/>
      <c r="L54" s="9"/>
    </row>
    <row r="55" spans="2:7" ht="19.5" customHeight="1">
      <c r="B55" s="3"/>
      <c r="C55" s="3"/>
      <c r="D55" s="3"/>
      <c r="E55" s="3"/>
      <c r="F55" s="3"/>
      <c r="G55" s="3"/>
    </row>
    <row r="56" spans="2:7" ht="19.5" customHeight="1">
      <c r="B56" s="3"/>
      <c r="C56" s="3"/>
      <c r="D56" s="3"/>
      <c r="E56" s="3"/>
      <c r="F56" s="3"/>
      <c r="G56" s="3"/>
    </row>
    <row r="57" spans="2:7" ht="19.5" customHeight="1">
      <c r="B57" s="3"/>
      <c r="C57" s="3"/>
      <c r="D57" s="3"/>
      <c r="E57" s="3"/>
      <c r="F57" s="3"/>
      <c r="G57" s="3"/>
    </row>
    <row r="58" spans="2:7" ht="19.5" customHeight="1">
      <c r="B58" s="3"/>
      <c r="C58" s="3"/>
      <c r="D58" s="3"/>
      <c r="E58" s="3"/>
      <c r="F58" s="3"/>
      <c r="G58" s="3"/>
    </row>
    <row r="59" spans="2:7" ht="19.5" customHeight="1">
      <c r="B59" s="3"/>
      <c r="C59" s="3"/>
      <c r="D59" s="3"/>
      <c r="E59" s="3"/>
      <c r="F59" s="3"/>
      <c r="G59" s="3"/>
    </row>
    <row r="60" spans="2:7" ht="19.5" customHeight="1">
      <c r="B60" s="3"/>
      <c r="C60" s="3"/>
      <c r="D60" s="3"/>
      <c r="E60" s="3"/>
      <c r="F60" s="3"/>
      <c r="G60" s="3"/>
    </row>
  </sheetData>
  <sheetProtection/>
  <mergeCells count="36">
    <mergeCell ref="I8:L9"/>
    <mergeCell ref="F10:H10"/>
    <mergeCell ref="I10:J10"/>
    <mergeCell ref="K10:L10"/>
    <mergeCell ref="G11:H11"/>
    <mergeCell ref="F11:F13"/>
    <mergeCell ref="D8:H9"/>
    <mergeCell ref="G12:G13"/>
    <mergeCell ref="H12:H13"/>
    <mergeCell ref="L44:L45"/>
    <mergeCell ref="A48:E48"/>
    <mergeCell ref="A45:E45"/>
    <mergeCell ref="I44:I45"/>
    <mergeCell ref="J44:J45"/>
    <mergeCell ref="G45:H45"/>
    <mergeCell ref="A44:E44"/>
    <mergeCell ref="G46:H46"/>
    <mergeCell ref="K44:K45"/>
    <mergeCell ref="A50:E50"/>
    <mergeCell ref="G50:H50"/>
    <mergeCell ref="F44:F50"/>
    <mergeCell ref="G44:H44"/>
    <mergeCell ref="G48:H48"/>
    <mergeCell ref="A46:E46"/>
    <mergeCell ref="A47:E47"/>
    <mergeCell ref="G47:H47"/>
    <mergeCell ref="A49:E49"/>
    <mergeCell ref="A3:B3"/>
    <mergeCell ref="A5:B5"/>
    <mergeCell ref="A1:B1"/>
    <mergeCell ref="C8:C13"/>
    <mergeCell ref="G49:H49"/>
    <mergeCell ref="B8:B13"/>
    <mergeCell ref="A8:A13"/>
    <mergeCell ref="D10:D13"/>
    <mergeCell ref="E10:E1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18.375" style="0" customWidth="1"/>
    <col min="3" max="3" width="17.125" style="0" customWidth="1"/>
    <col min="4" max="4" width="17.375" style="0" customWidth="1"/>
    <col min="5" max="5" width="18.75390625" style="0" customWidth="1"/>
    <col min="6" max="6" width="19.75390625" style="0" customWidth="1"/>
    <col min="7" max="7" width="19.375" style="0" customWidth="1"/>
    <col min="8" max="8" width="16.25390625" style="0" customWidth="1"/>
    <col min="9" max="9" width="20.625" style="0" customWidth="1"/>
  </cols>
  <sheetData>
    <row r="1" spans="2:9" ht="15.75">
      <c r="B1" s="63" t="s">
        <v>106</v>
      </c>
      <c r="C1" s="64"/>
      <c r="D1" s="64"/>
      <c r="E1" s="64"/>
      <c r="F1" s="64"/>
      <c r="G1" s="64"/>
      <c r="H1" s="64"/>
      <c r="I1" s="65"/>
    </row>
    <row r="2" spans="2:9" ht="25.5" customHeight="1">
      <c r="B2" s="66" t="s">
        <v>100</v>
      </c>
      <c r="C2" s="66" t="s">
        <v>101</v>
      </c>
      <c r="D2" s="66" t="s">
        <v>84</v>
      </c>
      <c r="E2" s="66" t="s">
        <v>24</v>
      </c>
      <c r="F2" s="66" t="s">
        <v>105</v>
      </c>
      <c r="G2" s="66" t="s">
        <v>102</v>
      </c>
      <c r="H2" s="66" t="s">
        <v>103</v>
      </c>
      <c r="I2" s="66" t="s">
        <v>104</v>
      </c>
    </row>
    <row r="3" spans="2:9" ht="37.5" customHeight="1">
      <c r="B3" s="67"/>
      <c r="C3" s="67"/>
      <c r="D3" s="67"/>
      <c r="E3" s="67"/>
      <c r="F3" s="67"/>
      <c r="G3" s="67"/>
      <c r="H3" s="67"/>
      <c r="I3" s="67"/>
    </row>
    <row r="4" spans="2:9" ht="15.75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</row>
    <row r="5" spans="2:9" ht="15.75">
      <c r="B5" s="6" t="s">
        <v>7</v>
      </c>
      <c r="C5" s="7">
        <v>22</v>
      </c>
      <c r="D5" s="6">
        <v>8</v>
      </c>
      <c r="E5" s="6">
        <v>11</v>
      </c>
      <c r="F5" s="6"/>
      <c r="G5" s="6">
        <v>0</v>
      </c>
      <c r="H5" s="6">
        <v>11</v>
      </c>
      <c r="I5" s="6">
        <f>SUM(C5:H5)</f>
        <v>52</v>
      </c>
    </row>
    <row r="6" spans="2:9" ht="15.75">
      <c r="B6" s="6" t="s">
        <v>8</v>
      </c>
      <c r="C6" s="6">
        <v>20</v>
      </c>
      <c r="D6" s="6"/>
      <c r="E6" s="6">
        <v>20</v>
      </c>
      <c r="F6" s="6"/>
      <c r="G6" s="6">
        <v>1</v>
      </c>
      <c r="H6" s="6">
        <v>2</v>
      </c>
      <c r="I6" s="6">
        <f>SUM(C6:H6)</f>
        <v>43</v>
      </c>
    </row>
    <row r="7" spans="2:9" ht="15.75">
      <c r="B7" s="6" t="s">
        <v>27</v>
      </c>
      <c r="C7" s="6">
        <v>42</v>
      </c>
      <c r="D7" s="6">
        <v>8</v>
      </c>
      <c r="E7" s="6">
        <v>31</v>
      </c>
      <c r="F7" s="6"/>
      <c r="G7" s="6">
        <v>1</v>
      </c>
      <c r="H7" s="6">
        <v>13</v>
      </c>
      <c r="I7" s="6">
        <f>SUM(C7:H7)</f>
        <v>95</v>
      </c>
    </row>
  </sheetData>
  <sheetProtection/>
  <mergeCells count="9">
    <mergeCell ref="B1:I1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79126031246</cp:lastModifiedBy>
  <cp:lastPrinted>2021-06-01T10:16:14Z</cp:lastPrinted>
  <dcterms:created xsi:type="dcterms:W3CDTF">2011-01-18T04:09:41Z</dcterms:created>
  <dcterms:modified xsi:type="dcterms:W3CDTF">2022-11-09T11:57:53Z</dcterms:modified>
  <cp:category/>
  <cp:version/>
  <cp:contentType/>
  <cp:contentStatus/>
</cp:coreProperties>
</file>