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Рабочий зел хозяйства и садовни" sheetId="1" r:id="rId1"/>
    <sheet name="Сводные по бюджету" sheetId="2" r:id="rId2"/>
  </sheets>
  <definedNames>
    <definedName name="_xlnm.Print_Area" localSheetId="0">'Рабочий зел хозяйства и садовни'!$A$1:$M$44</definedName>
  </definedNames>
  <calcPr fullCalcOnLoad="1"/>
</workbook>
</file>

<file path=xl/sharedStrings.xml><?xml version="1.0" encoding="utf-8"?>
<sst xmlns="http://schemas.openxmlformats.org/spreadsheetml/2006/main" count="129" uniqueCount="113">
  <si>
    <t>ОП.00</t>
  </si>
  <si>
    <t xml:space="preserve">Общепрофессиональный цикл </t>
  </si>
  <si>
    <t>П.00</t>
  </si>
  <si>
    <t xml:space="preserve">Профессиональный цикл </t>
  </si>
  <si>
    <t>ПМ.00</t>
  </si>
  <si>
    <t>Профессиональные модули</t>
  </si>
  <si>
    <t>ПМ.01</t>
  </si>
  <si>
    <t>МДК.01.01</t>
  </si>
  <si>
    <t>УП.01</t>
  </si>
  <si>
    <t>ПП.01</t>
  </si>
  <si>
    <t>Всего</t>
  </si>
  <si>
    <t>1н</t>
  </si>
  <si>
    <t>дисциплин и МДК</t>
  </si>
  <si>
    <t>учебной практики</t>
  </si>
  <si>
    <t xml:space="preserve">производств. практики </t>
  </si>
  <si>
    <t>экзаменов</t>
  </si>
  <si>
    <t>дифф. зачетов</t>
  </si>
  <si>
    <t>зачетов</t>
  </si>
  <si>
    <t>всего занятий</t>
  </si>
  <si>
    <t>максимальная</t>
  </si>
  <si>
    <t xml:space="preserve">самостоятельная учебная работа </t>
  </si>
  <si>
    <t>лекций, уроков</t>
  </si>
  <si>
    <t>в том числе</t>
  </si>
  <si>
    <t>лабораторных  и практических занятий</t>
  </si>
  <si>
    <t>обязательная</t>
  </si>
  <si>
    <t>Учебная нагрузка обучающегося</t>
  </si>
  <si>
    <t>1 семестр</t>
  </si>
  <si>
    <t>2 семестр</t>
  </si>
  <si>
    <t>3 семестр</t>
  </si>
  <si>
    <t>4 семестр</t>
  </si>
  <si>
    <t>1 курс</t>
  </si>
  <si>
    <t>2 курс</t>
  </si>
  <si>
    <t>Распределение обязательной нагрузки по курсам и семестрам (часов в семестр)</t>
  </si>
  <si>
    <t>Формы промежуточной аттестации</t>
  </si>
  <si>
    <t>Индекс</t>
  </si>
  <si>
    <t>Наименование циклов, дисциплин, профессиональных модулей, МДК, практик</t>
  </si>
  <si>
    <t>Основы агрономиии</t>
  </si>
  <si>
    <t>Охрана труда</t>
  </si>
  <si>
    <t>Учебная практика</t>
  </si>
  <si>
    <t>Производственная практика</t>
  </si>
  <si>
    <t>ОП.01</t>
  </si>
  <si>
    <t>Основы экономики</t>
  </si>
  <si>
    <t>ОП.02</t>
  </si>
  <si>
    <t>ОП.03</t>
  </si>
  <si>
    <t>ОП.04</t>
  </si>
  <si>
    <t>ОП.05</t>
  </si>
  <si>
    <t>Ботаника</t>
  </si>
  <si>
    <t>Всего УП и ПП</t>
  </si>
  <si>
    <t>Утверждаю:</t>
  </si>
  <si>
    <t>РАБОЧИЙ УЧЕБНЫЙ ПЛАН</t>
  </si>
  <si>
    <r>
      <t>Квалификация:</t>
    </r>
    <r>
      <rPr>
        <sz val="12"/>
        <rFont val="Times New Roman"/>
        <family val="1"/>
      </rPr>
      <t xml:space="preserve"> </t>
    </r>
  </si>
  <si>
    <r>
      <t xml:space="preserve">Форма обучения – </t>
    </r>
    <r>
      <rPr>
        <sz val="12"/>
        <rFont val="Times New Roman"/>
        <family val="1"/>
      </rPr>
      <t>очная</t>
    </r>
  </si>
  <si>
    <r>
      <t>Нормативный срок обучения – 1</t>
    </r>
    <r>
      <rPr>
        <sz val="12"/>
        <rFont val="Times New Roman"/>
        <family val="1"/>
      </rPr>
      <t xml:space="preserve"> г.10 мес </t>
    </r>
  </si>
  <si>
    <t>Садовник</t>
  </si>
  <si>
    <t>ДЗ</t>
  </si>
  <si>
    <t>Часов в неделю</t>
  </si>
  <si>
    <t>18103 Садовник</t>
  </si>
  <si>
    <t>программы профессиональной подготовки по професиям  рабочих, должностям служащих</t>
  </si>
  <si>
    <t>на базе специального (коррекционного) образования</t>
  </si>
  <si>
    <t>Адаптационный цикл</t>
  </si>
  <si>
    <t>Основы социально-правовых знаний</t>
  </si>
  <si>
    <t>Основы интеллектуального труда</t>
  </si>
  <si>
    <t>Основы безопасности жизнедеятельности</t>
  </si>
  <si>
    <t>Адаптивные информационные и коммуникационные технологии</t>
  </si>
  <si>
    <t>Этика и психология профессионального общения</t>
  </si>
  <si>
    <t>Адаптивная физическая культура</t>
  </si>
  <si>
    <t>А.01</t>
  </si>
  <si>
    <t>А.02</t>
  </si>
  <si>
    <t>А.03</t>
  </si>
  <si>
    <t>А.04</t>
  </si>
  <si>
    <t>А.05</t>
  </si>
  <si>
    <t>А.06</t>
  </si>
  <si>
    <t>Итоговая аттестация</t>
  </si>
  <si>
    <t>Квалификационный экзамен</t>
  </si>
  <si>
    <t>З,З,З,З</t>
  </si>
  <si>
    <t>Экологические основы природопользования</t>
  </si>
  <si>
    <t>каникулы</t>
  </si>
  <si>
    <t>2 нед</t>
  </si>
  <si>
    <t>МДК.01.02</t>
  </si>
  <si>
    <t>МДК.01.03</t>
  </si>
  <si>
    <t>ИА</t>
  </si>
  <si>
    <t>Итоговая аттестация 1 недели</t>
  </si>
  <si>
    <t>З4/ДЗ 1/Э0</t>
  </si>
  <si>
    <t>-, ДЗ</t>
  </si>
  <si>
    <t>З/0ДЗ 5/Э0</t>
  </si>
  <si>
    <t>З0/ДЗ4/Э0</t>
  </si>
  <si>
    <t>З4/ДЗ 10/Э0</t>
  </si>
  <si>
    <t>9 нед</t>
  </si>
  <si>
    <r>
      <t>Консультации</t>
    </r>
    <r>
      <rPr>
        <sz val="12"/>
        <color indexed="8"/>
        <rFont val="Times New Roman"/>
        <family val="1"/>
      </rPr>
      <t xml:space="preserve"> на учебную группу по 4 часа  на 1 человека,  в год - 48 часов (из расчета - группа 12 чел  (всего 96 час.)</t>
    </r>
  </si>
  <si>
    <t>Курсы</t>
  </si>
  <si>
    <t>Обучение по дисциплинам и междисциплинарным курсам</t>
  </si>
  <si>
    <t>Государственная итоговая аттестация</t>
  </si>
  <si>
    <t>Каникулы</t>
  </si>
  <si>
    <t>Всего (по курсам)</t>
  </si>
  <si>
    <t>I курс</t>
  </si>
  <si>
    <t>II курс</t>
  </si>
  <si>
    <t>Сводные данные по бюджету времени (в неделях) по  профессии 17530 Рабочий зеленого хозяйства , 18103 Садовник, прием 2016</t>
  </si>
  <si>
    <t>Промежуточная аттестация</t>
  </si>
  <si>
    <t>Рабочий зеленого хозяйства</t>
  </si>
  <si>
    <t>А.00</t>
  </si>
  <si>
    <t xml:space="preserve"> Итого теории</t>
  </si>
  <si>
    <t>Всего часов</t>
  </si>
  <si>
    <t>17531 Рабочий зеленого хозяйства</t>
  </si>
  <si>
    <t>Директор ____________С.П.Захаров</t>
  </si>
  <si>
    <t>-,-</t>
  </si>
  <si>
    <t xml:space="preserve">- </t>
  </si>
  <si>
    <t>-</t>
  </si>
  <si>
    <t>ГАПОУ  СО «Сухоложский многопрофильный техникум»</t>
  </si>
  <si>
    <t>Подготовка почвы к посадке и посеву древесно-кустарниковой, цветочно-декоративной растительности и газонных трав</t>
  </si>
  <si>
    <t>Посадка и посев древесно-кустарниковой, цветочно-декоративной растительности и газонных трав</t>
  </si>
  <si>
    <t>Уход за древесно-кустарниковой, цветочно-декоративной растительностью, газонами</t>
  </si>
  <si>
    <t>Выращивание древесно-кустарниковой, цветочно-декоративной растительности и газонных трав в декоративном садоводстве</t>
  </si>
  <si>
    <t>"_____"___________2022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</si>
</sst>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&quot; нед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6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14" fillId="0" borderId="10" xfId="0" applyFont="1" applyBorder="1" applyAlignment="1">
      <alignment/>
    </xf>
    <xf numFmtId="0" fontId="7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172" fontId="5" fillId="34" borderId="10" xfId="0" applyNumberFormat="1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1" fontId="7" fillId="34" borderId="14" xfId="0" applyNumberFormat="1" applyFont="1" applyFill="1" applyBorder="1" applyAlignment="1">
      <alignment horizontal="center" vertical="center" wrapText="1"/>
    </xf>
    <xf numFmtId="177" fontId="7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8" fillId="34" borderId="0" xfId="0" applyFont="1" applyFill="1" applyAlignment="1">
      <alignment horizontal="center"/>
    </xf>
    <xf numFmtId="0" fontId="7" fillId="34" borderId="0" xfId="0" applyFont="1" applyFill="1" applyAlignment="1">
      <alignment horizontal="center"/>
    </xf>
    <xf numFmtId="1" fontId="0" fillId="34" borderId="0" xfId="0" applyNumberFormat="1" applyFill="1" applyBorder="1" applyAlignment="1">
      <alignment/>
    </xf>
    <xf numFmtId="0" fontId="5" fillId="34" borderId="0" xfId="0" applyFont="1" applyFill="1" applyBorder="1" applyAlignment="1">
      <alignment/>
    </xf>
    <xf numFmtId="0" fontId="12" fillId="34" borderId="0" xfId="0" applyFont="1" applyFill="1" applyAlignment="1">
      <alignment horizontal="center"/>
    </xf>
    <xf numFmtId="0" fontId="15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5" fillId="34" borderId="18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wrapText="1"/>
    </xf>
    <xf numFmtId="0" fontId="5" fillId="34" borderId="19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textRotation="90" wrapText="1"/>
    </xf>
    <xf numFmtId="1" fontId="5" fillId="34" borderId="10" xfId="0" applyNumberFormat="1" applyFont="1" applyFill="1" applyBorder="1" applyAlignment="1">
      <alignment horizontal="center" textRotation="90" wrapText="1"/>
    </xf>
    <xf numFmtId="0" fontId="5" fillId="34" borderId="1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textRotation="90" wrapText="1"/>
    </xf>
    <xf numFmtId="0" fontId="5" fillId="34" borderId="10" xfId="0" applyFont="1" applyFill="1" applyBorder="1" applyAlignment="1">
      <alignment vertical="center" textRotation="90" wrapText="1"/>
    </xf>
    <xf numFmtId="0" fontId="13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/>
    </xf>
    <xf numFmtId="0" fontId="6" fillId="34" borderId="13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BreakPreview" zoomScale="75" zoomScaleNormal="75" zoomScaleSheetLayoutView="75" zoomScalePageLayoutView="0" workbookViewId="0" topLeftCell="A34">
      <selection activeCell="G11" sqref="G11"/>
    </sheetView>
  </sheetViews>
  <sheetFormatPr defaultColWidth="9.140625" defaultRowHeight="15"/>
  <cols>
    <col min="1" max="1" width="18.00390625" style="1" customWidth="1"/>
    <col min="2" max="2" width="37.57421875" style="1" customWidth="1"/>
    <col min="3" max="3" width="14.28125" style="5" customWidth="1"/>
    <col min="4" max="4" width="6.8515625" style="1" customWidth="1"/>
    <col min="5" max="5" width="9.57421875" style="3" customWidth="1"/>
    <col min="6" max="6" width="10.28125" style="2" customWidth="1"/>
    <col min="7" max="7" width="7.8515625" style="1" customWidth="1"/>
    <col min="8" max="8" width="11.7109375" style="1" customWidth="1"/>
    <col min="9" max="9" width="9.57421875" style="8" customWidth="1"/>
    <col min="10" max="10" width="9.7109375" style="8" customWidth="1"/>
    <col min="11" max="11" width="9.57421875" style="1" customWidth="1"/>
    <col min="12" max="12" width="9.8515625" style="1" customWidth="1"/>
    <col min="13" max="13" width="13.00390625" style="1" customWidth="1"/>
    <col min="14" max="16384" width="9.140625" style="1" customWidth="1"/>
  </cols>
  <sheetData>
    <row r="1" spans="1:13" ht="15.75">
      <c r="A1" s="29" t="s">
        <v>48</v>
      </c>
      <c r="B1" s="9"/>
      <c r="C1" s="29"/>
      <c r="D1" s="30" t="s">
        <v>49</v>
      </c>
      <c r="E1" s="31"/>
      <c r="F1" s="8"/>
      <c r="G1" s="8"/>
      <c r="H1" s="8"/>
      <c r="I1" s="7" t="s">
        <v>50</v>
      </c>
      <c r="K1" s="8"/>
      <c r="L1" s="8"/>
      <c r="M1" s="8"/>
    </row>
    <row r="2" spans="1:13" ht="15.75">
      <c r="A2" s="29"/>
      <c r="B2" s="9"/>
      <c r="C2" s="29"/>
      <c r="D2" s="29" t="s">
        <v>57</v>
      </c>
      <c r="E2" s="31"/>
      <c r="F2" s="8"/>
      <c r="G2" s="8"/>
      <c r="H2" s="8"/>
      <c r="I2" s="9" t="s">
        <v>53</v>
      </c>
      <c r="K2" s="8"/>
      <c r="L2" s="8"/>
      <c r="M2" s="8"/>
    </row>
    <row r="3" spans="1:13" ht="15.75">
      <c r="A3" s="29" t="s">
        <v>103</v>
      </c>
      <c r="B3" s="9"/>
      <c r="C3" s="29"/>
      <c r="D3" s="29" t="s">
        <v>107</v>
      </c>
      <c r="E3" s="31"/>
      <c r="F3" s="8"/>
      <c r="G3" s="8"/>
      <c r="H3" s="8"/>
      <c r="I3" s="9" t="s">
        <v>98</v>
      </c>
      <c r="K3" s="8"/>
      <c r="L3" s="8"/>
      <c r="M3" s="8"/>
    </row>
    <row r="4" spans="1:13" ht="15.75">
      <c r="A4" s="29"/>
      <c r="B4" s="9"/>
      <c r="C4" s="32" t="s">
        <v>102</v>
      </c>
      <c r="D4" s="8"/>
      <c r="E4" s="8"/>
      <c r="F4" s="8"/>
      <c r="G4" s="8"/>
      <c r="H4" s="8"/>
      <c r="I4" s="7" t="s">
        <v>51</v>
      </c>
      <c r="K4" s="8"/>
      <c r="L4" s="8"/>
      <c r="M4" s="8"/>
    </row>
    <row r="5" spans="1:13" ht="15.75">
      <c r="A5" s="29" t="s">
        <v>112</v>
      </c>
      <c r="B5" s="8"/>
      <c r="C5" s="32" t="s">
        <v>56</v>
      </c>
      <c r="D5" s="8"/>
      <c r="E5" s="8"/>
      <c r="F5" s="8"/>
      <c r="G5" s="8"/>
      <c r="H5" s="8"/>
      <c r="I5" s="7" t="s">
        <v>52</v>
      </c>
      <c r="K5" s="8"/>
      <c r="L5" s="8"/>
      <c r="M5" s="8"/>
    </row>
    <row r="6" spans="1:13" ht="20.25">
      <c r="A6" s="33"/>
      <c r="B6" s="34"/>
      <c r="C6" s="33"/>
      <c r="D6" s="35"/>
      <c r="E6" s="8"/>
      <c r="F6" s="8"/>
      <c r="G6" s="8"/>
      <c r="H6" s="8"/>
      <c r="I6" s="10" t="s">
        <v>58</v>
      </c>
      <c r="K6" s="8"/>
      <c r="L6" s="8"/>
      <c r="M6" s="8"/>
    </row>
    <row r="7" spans="1:13" ht="45" customHeight="1">
      <c r="A7" s="36" t="s">
        <v>34</v>
      </c>
      <c r="B7" s="37" t="s">
        <v>35</v>
      </c>
      <c r="C7" s="38" t="s">
        <v>33</v>
      </c>
      <c r="D7" s="39" t="s">
        <v>25</v>
      </c>
      <c r="E7" s="39"/>
      <c r="F7" s="39"/>
      <c r="G7" s="39"/>
      <c r="H7" s="39"/>
      <c r="I7" s="40" t="s">
        <v>32</v>
      </c>
      <c r="J7" s="40"/>
      <c r="K7" s="40"/>
      <c r="L7" s="40"/>
      <c r="M7" s="8"/>
    </row>
    <row r="8" spans="1:13" ht="15.75" customHeight="1">
      <c r="A8" s="41"/>
      <c r="B8" s="37"/>
      <c r="C8" s="42"/>
      <c r="D8" s="43" t="s">
        <v>19</v>
      </c>
      <c r="E8" s="44" t="s">
        <v>20</v>
      </c>
      <c r="F8" s="40" t="s">
        <v>24</v>
      </c>
      <c r="G8" s="40"/>
      <c r="H8" s="40"/>
      <c r="I8" s="23" t="s">
        <v>30</v>
      </c>
      <c r="J8" s="23"/>
      <c r="K8" s="23" t="s">
        <v>31</v>
      </c>
      <c r="L8" s="23"/>
      <c r="M8" s="8"/>
    </row>
    <row r="9" spans="1:13" ht="31.5">
      <c r="A9" s="41"/>
      <c r="B9" s="37"/>
      <c r="C9" s="42"/>
      <c r="D9" s="43"/>
      <c r="E9" s="44"/>
      <c r="F9" s="43" t="s">
        <v>18</v>
      </c>
      <c r="G9" s="37" t="s">
        <v>22</v>
      </c>
      <c r="H9" s="37"/>
      <c r="I9" s="11" t="s">
        <v>26</v>
      </c>
      <c r="J9" s="11" t="s">
        <v>27</v>
      </c>
      <c r="K9" s="11" t="s">
        <v>28</v>
      </c>
      <c r="L9" s="11" t="s">
        <v>29</v>
      </c>
      <c r="M9" s="8"/>
    </row>
    <row r="10" spans="1:13" ht="72" customHeight="1">
      <c r="A10" s="45"/>
      <c r="B10" s="37"/>
      <c r="C10" s="46"/>
      <c r="D10" s="43"/>
      <c r="E10" s="44"/>
      <c r="F10" s="43"/>
      <c r="G10" s="47" t="s">
        <v>21</v>
      </c>
      <c r="H10" s="48" t="s">
        <v>23</v>
      </c>
      <c r="I10" s="12">
        <v>17</v>
      </c>
      <c r="J10" s="12">
        <v>24</v>
      </c>
      <c r="K10" s="12">
        <v>17</v>
      </c>
      <c r="L10" s="12">
        <v>23</v>
      </c>
      <c r="M10" s="8"/>
    </row>
    <row r="11" spans="1:13" ht="21.75" customHeight="1">
      <c r="A11" s="15" t="s">
        <v>99</v>
      </c>
      <c r="B11" s="15" t="s">
        <v>59</v>
      </c>
      <c r="C11" s="49" t="s">
        <v>82</v>
      </c>
      <c r="D11" s="13">
        <f aca="true" t="shared" si="0" ref="D11:L11">SUM(D12:D17)</f>
        <v>621</v>
      </c>
      <c r="E11" s="13">
        <f t="shared" si="0"/>
        <v>207</v>
      </c>
      <c r="F11" s="13">
        <f t="shared" si="0"/>
        <v>414</v>
      </c>
      <c r="G11" s="13">
        <f t="shared" si="0"/>
        <v>164</v>
      </c>
      <c r="H11" s="13">
        <f t="shared" si="0"/>
        <v>250</v>
      </c>
      <c r="I11" s="13">
        <f t="shared" si="0"/>
        <v>96</v>
      </c>
      <c r="J11" s="13">
        <f t="shared" si="0"/>
        <v>74</v>
      </c>
      <c r="K11" s="13">
        <f t="shared" si="0"/>
        <v>130</v>
      </c>
      <c r="L11" s="13">
        <f t="shared" si="0"/>
        <v>114</v>
      </c>
      <c r="M11" s="8"/>
    </row>
    <row r="12" spans="1:13" ht="24" customHeight="1">
      <c r="A12" s="11" t="s">
        <v>66</v>
      </c>
      <c r="B12" s="50" t="s">
        <v>61</v>
      </c>
      <c r="C12" s="51" t="s">
        <v>104</v>
      </c>
      <c r="D12" s="16">
        <f aca="true" t="shared" si="1" ref="D12:D17">E12+F12</f>
        <v>90</v>
      </c>
      <c r="E12" s="16">
        <f aca="true" t="shared" si="2" ref="E12:E17">F12/2</f>
        <v>30</v>
      </c>
      <c r="F12" s="11">
        <f aca="true" t="shared" si="3" ref="F12:F17">I12+J12+K12+L12</f>
        <v>60</v>
      </c>
      <c r="G12" s="11">
        <f aca="true" t="shared" si="4" ref="G12:G17">F12-H12</f>
        <v>30</v>
      </c>
      <c r="H12" s="11">
        <v>30</v>
      </c>
      <c r="I12" s="11">
        <v>30</v>
      </c>
      <c r="J12" s="11">
        <v>30</v>
      </c>
      <c r="K12" s="11"/>
      <c r="L12" s="11"/>
      <c r="M12" s="8"/>
    </row>
    <row r="13" spans="1:13" ht="30" customHeight="1">
      <c r="A13" s="11" t="s">
        <v>67</v>
      </c>
      <c r="B13" s="50" t="s">
        <v>60</v>
      </c>
      <c r="C13" s="51" t="s">
        <v>104</v>
      </c>
      <c r="D13" s="16">
        <f t="shared" si="1"/>
        <v>90</v>
      </c>
      <c r="E13" s="16">
        <f t="shared" si="2"/>
        <v>30</v>
      </c>
      <c r="F13" s="11">
        <f t="shared" si="3"/>
        <v>60</v>
      </c>
      <c r="G13" s="11">
        <f t="shared" si="4"/>
        <v>50</v>
      </c>
      <c r="H13" s="11">
        <v>10</v>
      </c>
      <c r="I13" s="11"/>
      <c r="J13" s="11"/>
      <c r="K13" s="11">
        <v>30</v>
      </c>
      <c r="L13" s="11">
        <v>30</v>
      </c>
      <c r="M13" s="8"/>
    </row>
    <row r="14" spans="1:13" ht="18.75">
      <c r="A14" s="11" t="s">
        <v>68</v>
      </c>
      <c r="B14" s="50" t="s">
        <v>65</v>
      </c>
      <c r="C14" s="51" t="s">
        <v>74</v>
      </c>
      <c r="D14" s="16">
        <f t="shared" si="1"/>
        <v>234</v>
      </c>
      <c r="E14" s="16">
        <f t="shared" si="2"/>
        <v>78</v>
      </c>
      <c r="F14" s="11">
        <f t="shared" si="3"/>
        <v>156</v>
      </c>
      <c r="G14" s="11">
        <f t="shared" si="4"/>
        <v>16</v>
      </c>
      <c r="H14" s="11">
        <v>140</v>
      </c>
      <c r="I14" s="11">
        <v>34</v>
      </c>
      <c r="J14" s="11">
        <v>44</v>
      </c>
      <c r="K14" s="11">
        <v>32</v>
      </c>
      <c r="L14" s="11">
        <v>46</v>
      </c>
      <c r="M14" s="8"/>
    </row>
    <row r="15" spans="1:13" ht="31.5">
      <c r="A15" s="11" t="s">
        <v>69</v>
      </c>
      <c r="B15" s="50" t="s">
        <v>63</v>
      </c>
      <c r="C15" s="51" t="s">
        <v>105</v>
      </c>
      <c r="D15" s="16">
        <f t="shared" si="1"/>
        <v>48</v>
      </c>
      <c r="E15" s="16">
        <f t="shared" si="2"/>
        <v>16</v>
      </c>
      <c r="F15" s="11">
        <f t="shared" si="3"/>
        <v>32</v>
      </c>
      <c r="G15" s="11">
        <f t="shared" si="4"/>
        <v>10</v>
      </c>
      <c r="H15" s="11">
        <v>22</v>
      </c>
      <c r="I15" s="11">
        <v>32</v>
      </c>
      <c r="J15" s="11"/>
      <c r="K15" s="11"/>
      <c r="L15" s="11"/>
      <c r="M15" s="8"/>
    </row>
    <row r="16" spans="1:13" ht="31.5">
      <c r="A16" s="11" t="s">
        <v>70</v>
      </c>
      <c r="B16" s="50" t="s">
        <v>62</v>
      </c>
      <c r="C16" s="51" t="s">
        <v>83</v>
      </c>
      <c r="D16" s="16">
        <f t="shared" si="1"/>
        <v>102</v>
      </c>
      <c r="E16" s="16">
        <f t="shared" si="2"/>
        <v>34</v>
      </c>
      <c r="F16" s="11">
        <f t="shared" si="3"/>
        <v>68</v>
      </c>
      <c r="G16" s="11">
        <f t="shared" si="4"/>
        <v>30</v>
      </c>
      <c r="H16" s="11">
        <v>38</v>
      </c>
      <c r="I16" s="11"/>
      <c r="J16" s="11"/>
      <c r="K16" s="11">
        <v>30</v>
      </c>
      <c r="L16" s="11">
        <v>38</v>
      </c>
      <c r="M16" s="8"/>
    </row>
    <row r="17" spans="1:13" ht="31.5">
      <c r="A17" s="11" t="s">
        <v>71</v>
      </c>
      <c r="B17" s="50" t="s">
        <v>64</v>
      </c>
      <c r="C17" s="51" t="s">
        <v>106</v>
      </c>
      <c r="D17" s="16">
        <f t="shared" si="1"/>
        <v>57</v>
      </c>
      <c r="E17" s="16">
        <f t="shared" si="2"/>
        <v>19</v>
      </c>
      <c r="F17" s="11">
        <f t="shared" si="3"/>
        <v>38</v>
      </c>
      <c r="G17" s="11">
        <f t="shared" si="4"/>
        <v>28</v>
      </c>
      <c r="H17" s="11">
        <v>10</v>
      </c>
      <c r="I17" s="11"/>
      <c r="J17" s="11"/>
      <c r="K17" s="52">
        <v>38</v>
      </c>
      <c r="L17" s="11"/>
      <c r="M17" s="8"/>
    </row>
    <row r="18" spans="1:13" ht="18" customHeight="1">
      <c r="A18" s="15" t="s">
        <v>0</v>
      </c>
      <c r="B18" s="53" t="s">
        <v>1</v>
      </c>
      <c r="C18" s="54" t="s">
        <v>84</v>
      </c>
      <c r="D18" s="14">
        <f aca="true" t="shared" si="5" ref="D18:L18">SUM(D19:D23)</f>
        <v>249</v>
      </c>
      <c r="E18" s="14">
        <f t="shared" si="5"/>
        <v>83</v>
      </c>
      <c r="F18" s="14">
        <f t="shared" si="5"/>
        <v>166</v>
      </c>
      <c r="G18" s="14">
        <f t="shared" si="5"/>
        <v>100</v>
      </c>
      <c r="H18" s="14">
        <f t="shared" si="5"/>
        <v>66</v>
      </c>
      <c r="I18" s="14">
        <f t="shared" si="5"/>
        <v>64</v>
      </c>
      <c r="J18" s="14">
        <f t="shared" si="5"/>
        <v>0</v>
      </c>
      <c r="K18" s="14">
        <f t="shared" si="5"/>
        <v>32</v>
      </c>
      <c r="L18" s="14">
        <f t="shared" si="5"/>
        <v>70</v>
      </c>
      <c r="M18" s="8"/>
    </row>
    <row r="19" spans="1:13" ht="18.75" customHeight="1">
      <c r="A19" s="11" t="s">
        <v>40</v>
      </c>
      <c r="B19" s="50" t="s">
        <v>41</v>
      </c>
      <c r="C19" s="11" t="s">
        <v>54</v>
      </c>
      <c r="D19" s="16">
        <f>E19+F19</f>
        <v>48</v>
      </c>
      <c r="E19" s="16">
        <f>F19/2</f>
        <v>16</v>
      </c>
      <c r="F19" s="11">
        <f>I19+J19+K19+L19</f>
        <v>32</v>
      </c>
      <c r="G19" s="11">
        <v>14</v>
      </c>
      <c r="H19" s="11">
        <v>18</v>
      </c>
      <c r="I19" s="15"/>
      <c r="J19" s="15"/>
      <c r="K19" s="11">
        <v>32</v>
      </c>
      <c r="L19" s="15"/>
      <c r="M19" s="8"/>
    </row>
    <row r="20" spans="1:13" ht="16.5" customHeight="1">
      <c r="A20" s="11" t="s">
        <v>42</v>
      </c>
      <c r="B20" s="50" t="s">
        <v>36</v>
      </c>
      <c r="C20" s="11" t="s">
        <v>54</v>
      </c>
      <c r="D20" s="16">
        <f>E20+F20</f>
        <v>48</v>
      </c>
      <c r="E20" s="16">
        <f>F20/2</f>
        <v>16</v>
      </c>
      <c r="F20" s="11">
        <f>I20+J20+K20+L20</f>
        <v>32</v>
      </c>
      <c r="G20" s="11">
        <v>20</v>
      </c>
      <c r="H20" s="11">
        <v>12</v>
      </c>
      <c r="I20" s="11">
        <v>32</v>
      </c>
      <c r="J20" s="11"/>
      <c r="K20" s="11"/>
      <c r="L20" s="11"/>
      <c r="M20" s="8"/>
    </row>
    <row r="21" spans="1:13" ht="15.75">
      <c r="A21" s="11" t="s">
        <v>43</v>
      </c>
      <c r="B21" s="50" t="s">
        <v>37</v>
      </c>
      <c r="C21" s="11" t="s">
        <v>54</v>
      </c>
      <c r="D21" s="16">
        <f>E21+F21</f>
        <v>48</v>
      </c>
      <c r="E21" s="16">
        <f>F21/2</f>
        <v>16</v>
      </c>
      <c r="F21" s="11">
        <f>I21+J21+K21+L21</f>
        <v>32</v>
      </c>
      <c r="G21" s="11">
        <v>16</v>
      </c>
      <c r="H21" s="11">
        <v>16</v>
      </c>
      <c r="I21" s="11"/>
      <c r="J21" s="11"/>
      <c r="K21" s="11"/>
      <c r="L21" s="11">
        <v>32</v>
      </c>
      <c r="M21" s="8"/>
    </row>
    <row r="22" spans="1:13" ht="15.75">
      <c r="A22" s="11" t="s">
        <v>44</v>
      </c>
      <c r="B22" s="50" t="s">
        <v>46</v>
      </c>
      <c r="C22" s="11" t="s">
        <v>54</v>
      </c>
      <c r="D22" s="16">
        <f>E22+F22</f>
        <v>48</v>
      </c>
      <c r="E22" s="16">
        <f>F22/2</f>
        <v>16</v>
      </c>
      <c r="F22" s="11">
        <f>I22+J22+K22+L22</f>
        <v>32</v>
      </c>
      <c r="G22" s="11">
        <v>20</v>
      </c>
      <c r="H22" s="11">
        <v>12</v>
      </c>
      <c r="I22" s="11">
        <v>32</v>
      </c>
      <c r="J22" s="11"/>
      <c r="K22" s="11"/>
      <c r="L22" s="11"/>
      <c r="M22" s="8"/>
    </row>
    <row r="23" spans="1:13" ht="31.5">
      <c r="A23" s="11" t="s">
        <v>45</v>
      </c>
      <c r="B23" s="50" t="s">
        <v>75</v>
      </c>
      <c r="C23" s="11" t="s">
        <v>54</v>
      </c>
      <c r="D23" s="16">
        <f>E23+F23</f>
        <v>57</v>
      </c>
      <c r="E23" s="16">
        <f>F23/2</f>
        <v>19</v>
      </c>
      <c r="F23" s="11">
        <f>I23+J23+K23+L23</f>
        <v>38</v>
      </c>
      <c r="G23" s="11">
        <v>30</v>
      </c>
      <c r="H23" s="11">
        <v>8</v>
      </c>
      <c r="I23" s="11"/>
      <c r="J23" s="11"/>
      <c r="K23" s="11"/>
      <c r="L23" s="11">
        <v>38</v>
      </c>
      <c r="M23" s="8"/>
    </row>
    <row r="24" spans="1:13" ht="21.75" customHeight="1">
      <c r="A24" s="15" t="s">
        <v>2</v>
      </c>
      <c r="B24" s="55" t="s">
        <v>3</v>
      </c>
      <c r="C24" s="15"/>
      <c r="D24" s="11"/>
      <c r="E24" s="16"/>
      <c r="F24" s="15"/>
      <c r="G24" s="15"/>
      <c r="H24" s="15"/>
      <c r="I24" s="15"/>
      <c r="J24" s="15"/>
      <c r="K24" s="15"/>
      <c r="L24" s="15"/>
      <c r="M24" s="8"/>
    </row>
    <row r="25" spans="1:13" ht="21" customHeight="1">
      <c r="A25" s="15" t="s">
        <v>4</v>
      </c>
      <c r="B25" s="55" t="s">
        <v>5</v>
      </c>
      <c r="C25" s="15" t="s">
        <v>85</v>
      </c>
      <c r="D25" s="14">
        <f aca="true" t="shared" si="6" ref="D25:L25">D26+D30+D31</f>
        <v>2131</v>
      </c>
      <c r="E25" s="14">
        <f t="shared" si="6"/>
        <v>277</v>
      </c>
      <c r="F25" s="14">
        <f t="shared" si="6"/>
        <v>1850</v>
      </c>
      <c r="G25" s="14">
        <f t="shared" si="6"/>
        <v>374</v>
      </c>
      <c r="H25" s="14">
        <f t="shared" si="6"/>
        <v>134</v>
      </c>
      <c r="I25" s="14">
        <f t="shared" si="6"/>
        <v>350</v>
      </c>
      <c r="J25" s="14">
        <f t="shared" si="6"/>
        <v>646</v>
      </c>
      <c r="K25" s="14">
        <f t="shared" si="6"/>
        <v>348</v>
      </c>
      <c r="L25" s="14">
        <f t="shared" si="6"/>
        <v>506</v>
      </c>
      <c r="M25" s="8"/>
    </row>
    <row r="26" spans="1:13" s="4" customFormat="1" ht="89.25" customHeight="1">
      <c r="A26" s="56" t="s">
        <v>6</v>
      </c>
      <c r="B26" s="57" t="s">
        <v>111</v>
      </c>
      <c r="C26" s="54"/>
      <c r="D26" s="13">
        <f aca="true" t="shared" si="7" ref="D26:L26">D27+D28+D29</f>
        <v>841</v>
      </c>
      <c r="E26" s="13">
        <f t="shared" si="7"/>
        <v>277</v>
      </c>
      <c r="F26" s="13">
        <f t="shared" si="7"/>
        <v>560</v>
      </c>
      <c r="G26" s="13">
        <f t="shared" si="7"/>
        <v>374</v>
      </c>
      <c r="H26" s="13">
        <f t="shared" si="7"/>
        <v>134</v>
      </c>
      <c r="I26" s="13">
        <f t="shared" si="7"/>
        <v>158</v>
      </c>
      <c r="J26" s="13">
        <f t="shared" si="7"/>
        <v>226</v>
      </c>
      <c r="K26" s="13">
        <f t="shared" si="7"/>
        <v>0</v>
      </c>
      <c r="L26" s="13">
        <f t="shared" si="7"/>
        <v>176</v>
      </c>
      <c r="M26" s="8"/>
    </row>
    <row r="27" spans="1:13" s="4" customFormat="1" ht="47.25" customHeight="1">
      <c r="A27" s="58" t="s">
        <v>7</v>
      </c>
      <c r="B27" s="59" t="s">
        <v>108</v>
      </c>
      <c r="C27" s="58" t="s">
        <v>54</v>
      </c>
      <c r="D27" s="13">
        <v>160</v>
      </c>
      <c r="E27" s="13">
        <v>50</v>
      </c>
      <c r="F27" s="16">
        <f>I27+J27+K27+L27</f>
        <v>110</v>
      </c>
      <c r="G27" s="16">
        <v>78</v>
      </c>
      <c r="H27" s="16">
        <v>32</v>
      </c>
      <c r="I27" s="16">
        <v>110</v>
      </c>
      <c r="J27" s="13"/>
      <c r="K27" s="13"/>
      <c r="L27" s="13"/>
      <c r="M27" s="8"/>
    </row>
    <row r="28" spans="1:13" s="4" customFormat="1" ht="69.75" customHeight="1">
      <c r="A28" s="58" t="s">
        <v>78</v>
      </c>
      <c r="B28" s="59" t="s">
        <v>109</v>
      </c>
      <c r="C28" s="51" t="s">
        <v>83</v>
      </c>
      <c r="D28" s="16">
        <f>E28+F28</f>
        <v>411</v>
      </c>
      <c r="E28" s="16">
        <f>F28/2</f>
        <v>137</v>
      </c>
      <c r="F28" s="16">
        <f>I28+J28+K28+L28</f>
        <v>274</v>
      </c>
      <c r="G28" s="11">
        <v>152</v>
      </c>
      <c r="H28" s="11">
        <v>66</v>
      </c>
      <c r="I28" s="11">
        <v>48</v>
      </c>
      <c r="J28" s="11">
        <v>226</v>
      </c>
      <c r="K28" s="11"/>
      <c r="L28" s="11"/>
      <c r="M28" s="8"/>
    </row>
    <row r="29" spans="1:13" s="4" customFormat="1" ht="54.75" customHeight="1">
      <c r="A29" s="58" t="s">
        <v>79</v>
      </c>
      <c r="B29" s="59" t="s">
        <v>110</v>
      </c>
      <c r="C29" s="58" t="s">
        <v>54</v>
      </c>
      <c r="D29" s="16">
        <v>270</v>
      </c>
      <c r="E29" s="16">
        <v>90</v>
      </c>
      <c r="F29" s="16">
        <f>I29+J29+K29+L29</f>
        <v>176</v>
      </c>
      <c r="G29" s="11">
        <v>144</v>
      </c>
      <c r="H29" s="11">
        <v>36</v>
      </c>
      <c r="I29" s="11"/>
      <c r="J29" s="11"/>
      <c r="K29" s="11"/>
      <c r="L29" s="11">
        <v>176</v>
      </c>
      <c r="M29" s="8"/>
    </row>
    <row r="30" spans="1:13" s="4" customFormat="1" ht="15.75">
      <c r="A30" s="54" t="s">
        <v>8</v>
      </c>
      <c r="B30" s="57" t="s">
        <v>38</v>
      </c>
      <c r="C30" s="58" t="s">
        <v>54</v>
      </c>
      <c r="D30" s="16">
        <f>E30+F30</f>
        <v>330</v>
      </c>
      <c r="E30" s="16"/>
      <c r="F30" s="11">
        <f>I30+J30+K30+L30</f>
        <v>330</v>
      </c>
      <c r="G30" s="11"/>
      <c r="H30" s="11"/>
      <c r="I30" s="60">
        <v>192</v>
      </c>
      <c r="J30" s="11">
        <v>30</v>
      </c>
      <c r="K30" s="11"/>
      <c r="L30" s="11">
        <v>108</v>
      </c>
      <c r="M30" s="8"/>
    </row>
    <row r="31" spans="1:13" s="4" customFormat="1" ht="15.75">
      <c r="A31" s="54" t="s">
        <v>9</v>
      </c>
      <c r="B31" s="57" t="s">
        <v>39</v>
      </c>
      <c r="C31" s="58" t="s">
        <v>54</v>
      </c>
      <c r="D31" s="16">
        <f>E31+F31</f>
        <v>960</v>
      </c>
      <c r="E31" s="16"/>
      <c r="F31" s="11">
        <f>I31+J31+K31+L31</f>
        <v>960</v>
      </c>
      <c r="G31" s="11"/>
      <c r="H31" s="11"/>
      <c r="I31" s="11"/>
      <c r="J31" s="11">
        <v>390</v>
      </c>
      <c r="K31" s="11">
        <v>348</v>
      </c>
      <c r="L31" s="11">
        <v>222</v>
      </c>
      <c r="M31" s="8"/>
    </row>
    <row r="32" spans="1:13" ht="25.5" customHeight="1" thickBot="1">
      <c r="A32" s="19"/>
      <c r="B32" s="61" t="s">
        <v>100</v>
      </c>
      <c r="C32" s="19" t="s">
        <v>86</v>
      </c>
      <c r="D32" s="17">
        <f>D11+D18+D28</f>
        <v>1281</v>
      </c>
      <c r="E32" s="17">
        <f>E11+E18+E28</f>
        <v>427</v>
      </c>
      <c r="F32" s="17">
        <f>F11+F18+F26</f>
        <v>1140</v>
      </c>
      <c r="G32" s="17">
        <f aca="true" t="shared" si="8" ref="G32:L32">G11+G18+G26</f>
        <v>638</v>
      </c>
      <c r="H32" s="17">
        <f t="shared" si="8"/>
        <v>450</v>
      </c>
      <c r="I32" s="17">
        <f t="shared" si="8"/>
        <v>318</v>
      </c>
      <c r="J32" s="17">
        <f t="shared" si="8"/>
        <v>300</v>
      </c>
      <c r="K32" s="17">
        <f t="shared" si="8"/>
        <v>162</v>
      </c>
      <c r="L32" s="17">
        <f t="shared" si="8"/>
        <v>360</v>
      </c>
      <c r="M32" s="8"/>
    </row>
    <row r="33" spans="1:13" ht="20.25" customHeight="1">
      <c r="A33" s="18"/>
      <c r="B33" s="62" t="s">
        <v>38</v>
      </c>
      <c r="C33" s="18"/>
      <c r="D33" s="18">
        <f aca="true" t="shared" si="9" ref="D33:F34">D30</f>
        <v>330</v>
      </c>
      <c r="E33" s="18">
        <f t="shared" si="9"/>
        <v>0</v>
      </c>
      <c r="F33" s="18">
        <f t="shared" si="9"/>
        <v>330</v>
      </c>
      <c r="G33" s="18">
        <f aca="true" t="shared" si="10" ref="G33:L33">G30</f>
        <v>0</v>
      </c>
      <c r="H33" s="18">
        <f t="shared" si="10"/>
        <v>0</v>
      </c>
      <c r="I33" s="18">
        <f t="shared" si="10"/>
        <v>192</v>
      </c>
      <c r="J33" s="18">
        <f t="shared" si="10"/>
        <v>30</v>
      </c>
      <c r="K33" s="18">
        <f t="shared" si="10"/>
        <v>0</v>
      </c>
      <c r="L33" s="18">
        <f t="shared" si="10"/>
        <v>108</v>
      </c>
      <c r="M33" s="8"/>
    </row>
    <row r="34" spans="1:13" ht="20.25" customHeight="1" thickBot="1">
      <c r="A34" s="19"/>
      <c r="B34" s="61" t="s">
        <v>39</v>
      </c>
      <c r="C34" s="19"/>
      <c r="D34" s="19">
        <f t="shared" si="9"/>
        <v>960</v>
      </c>
      <c r="E34" s="19">
        <f t="shared" si="9"/>
        <v>0</v>
      </c>
      <c r="F34" s="19">
        <f t="shared" si="9"/>
        <v>960</v>
      </c>
      <c r="G34" s="19">
        <f aca="true" t="shared" si="11" ref="G34:L34">G31</f>
        <v>0</v>
      </c>
      <c r="H34" s="19">
        <f t="shared" si="11"/>
        <v>0</v>
      </c>
      <c r="I34" s="19">
        <f t="shared" si="11"/>
        <v>0</v>
      </c>
      <c r="J34" s="19">
        <f t="shared" si="11"/>
        <v>390</v>
      </c>
      <c r="K34" s="19">
        <f t="shared" si="11"/>
        <v>348</v>
      </c>
      <c r="L34" s="19">
        <f t="shared" si="11"/>
        <v>222</v>
      </c>
      <c r="M34" s="63"/>
    </row>
    <row r="35" spans="1:13" ht="16.5" thickBot="1">
      <c r="A35" s="64" t="s">
        <v>47</v>
      </c>
      <c r="B35" s="64"/>
      <c r="C35" s="65"/>
      <c r="D35" s="20">
        <f>SUM(D33:D34)</f>
        <v>1290</v>
      </c>
      <c r="E35" s="20">
        <f>SUM(E33:E34)</f>
        <v>0</v>
      </c>
      <c r="F35" s="20">
        <f>SUM(F33:F34)</f>
        <v>1290</v>
      </c>
      <c r="G35" s="66"/>
      <c r="H35" s="66"/>
      <c r="I35" s="20">
        <f>SUM(I33:I34)</f>
        <v>192</v>
      </c>
      <c r="J35" s="20">
        <f>SUM(J33:J34)</f>
        <v>420</v>
      </c>
      <c r="K35" s="20">
        <f>SUM(K33:K34)</f>
        <v>348</v>
      </c>
      <c r="L35" s="20">
        <f>SUM(L33:L34)</f>
        <v>330</v>
      </c>
      <c r="M35" s="8"/>
    </row>
    <row r="36" spans="1:13" ht="15.75">
      <c r="A36" s="67"/>
      <c r="B36" s="67" t="s">
        <v>101</v>
      </c>
      <c r="C36" s="67"/>
      <c r="D36" s="68">
        <v>3392</v>
      </c>
      <c r="E36" s="21">
        <v>694</v>
      </c>
      <c r="F36" s="21">
        <f aca="true" t="shared" si="12" ref="F36:L36">F35+F32</f>
        <v>2430</v>
      </c>
      <c r="G36" s="21">
        <f t="shared" si="12"/>
        <v>638</v>
      </c>
      <c r="H36" s="21">
        <f t="shared" si="12"/>
        <v>450</v>
      </c>
      <c r="I36" s="21">
        <f>I35+I32</f>
        <v>510</v>
      </c>
      <c r="J36" s="21">
        <f t="shared" si="12"/>
        <v>720</v>
      </c>
      <c r="K36" s="21">
        <f t="shared" si="12"/>
        <v>510</v>
      </c>
      <c r="L36" s="21">
        <f t="shared" si="12"/>
        <v>690</v>
      </c>
      <c r="M36" s="8"/>
    </row>
    <row r="37" spans="1:13" ht="15.75">
      <c r="A37" s="15"/>
      <c r="B37" s="15" t="s">
        <v>55</v>
      </c>
      <c r="C37" s="15"/>
      <c r="D37" s="54"/>
      <c r="E37" s="14"/>
      <c r="F37" s="14"/>
      <c r="G37" s="11"/>
      <c r="H37" s="11"/>
      <c r="I37" s="22">
        <f>I36/17</f>
        <v>30</v>
      </c>
      <c r="J37" s="22">
        <f>J36/24</f>
        <v>30</v>
      </c>
      <c r="K37" s="22">
        <f>K36/17</f>
        <v>30</v>
      </c>
      <c r="L37" s="22">
        <f>L36/23</f>
        <v>30</v>
      </c>
      <c r="M37" s="8"/>
    </row>
    <row r="38" spans="1:13" ht="31.5">
      <c r="A38" s="15" t="s">
        <v>80</v>
      </c>
      <c r="B38" s="15" t="s">
        <v>72</v>
      </c>
      <c r="C38" s="15"/>
      <c r="D38" s="11" t="s">
        <v>11</v>
      </c>
      <c r="E38" s="16"/>
      <c r="F38" s="11"/>
      <c r="G38" s="11" t="s">
        <v>76</v>
      </c>
      <c r="H38" s="11"/>
      <c r="I38" s="11" t="s">
        <v>77</v>
      </c>
      <c r="J38" s="11" t="s">
        <v>87</v>
      </c>
      <c r="K38" s="11" t="s">
        <v>77</v>
      </c>
      <c r="L38" s="11"/>
      <c r="M38" s="8"/>
    </row>
    <row r="39" spans="1:13" ht="24" customHeight="1">
      <c r="A39" s="69" t="s">
        <v>88</v>
      </c>
      <c r="B39" s="69"/>
      <c r="C39" s="69"/>
      <c r="D39" s="69"/>
      <c r="E39" s="69"/>
      <c r="F39" s="70" t="s">
        <v>10</v>
      </c>
      <c r="G39" s="71" t="s">
        <v>12</v>
      </c>
      <c r="H39" s="11">
        <v>23</v>
      </c>
      <c r="I39" s="11">
        <v>7</v>
      </c>
      <c r="J39" s="11">
        <v>3</v>
      </c>
      <c r="K39" s="11">
        <v>6</v>
      </c>
      <c r="L39" s="11">
        <v>6</v>
      </c>
      <c r="M39" s="8"/>
    </row>
    <row r="40" spans="1:13" ht="29.25" customHeight="1">
      <c r="A40" s="69"/>
      <c r="B40" s="69"/>
      <c r="C40" s="69"/>
      <c r="D40" s="69"/>
      <c r="E40" s="69"/>
      <c r="F40" s="70"/>
      <c r="G40" s="71" t="s">
        <v>13</v>
      </c>
      <c r="H40" s="11">
        <f>SUM(I40:L40)</f>
        <v>283</v>
      </c>
      <c r="I40" s="11">
        <v>108</v>
      </c>
      <c r="J40" s="11">
        <v>175</v>
      </c>
      <c r="K40" s="11">
        <v>0</v>
      </c>
      <c r="L40" s="11">
        <v>0</v>
      </c>
      <c r="M40" s="8"/>
    </row>
    <row r="41" spans="1:13" ht="42.75" customHeight="1">
      <c r="A41" s="69" t="s">
        <v>81</v>
      </c>
      <c r="B41" s="69"/>
      <c r="C41" s="69"/>
      <c r="D41" s="69"/>
      <c r="E41" s="69"/>
      <c r="F41" s="70"/>
      <c r="G41" s="71" t="s">
        <v>14</v>
      </c>
      <c r="H41" s="11">
        <f>SUM(I41:L41)</f>
        <v>951</v>
      </c>
      <c r="I41" s="11">
        <v>0</v>
      </c>
      <c r="J41" s="11">
        <v>385</v>
      </c>
      <c r="K41" s="11">
        <v>240</v>
      </c>
      <c r="L41" s="11">
        <v>326</v>
      </c>
      <c r="M41" s="8"/>
    </row>
    <row r="42" spans="1:13" ht="25.5">
      <c r="A42" s="72" t="s">
        <v>73</v>
      </c>
      <c r="B42" s="72"/>
      <c r="C42" s="72"/>
      <c r="D42" s="72"/>
      <c r="E42" s="72"/>
      <c r="F42" s="70"/>
      <c r="G42" s="71" t="s">
        <v>15</v>
      </c>
      <c r="H42" s="11">
        <f>SUM(I42:L42)</f>
        <v>0</v>
      </c>
      <c r="I42" s="11">
        <v>0</v>
      </c>
      <c r="J42" s="11">
        <v>0</v>
      </c>
      <c r="K42" s="11">
        <v>0</v>
      </c>
      <c r="L42" s="11">
        <v>0</v>
      </c>
      <c r="M42" s="8"/>
    </row>
    <row r="43" spans="1:13" ht="25.5" customHeight="1">
      <c r="A43" s="72"/>
      <c r="B43" s="72"/>
      <c r="C43" s="72"/>
      <c r="D43" s="72"/>
      <c r="E43" s="72"/>
      <c r="F43" s="70"/>
      <c r="G43" s="71" t="s">
        <v>16</v>
      </c>
      <c r="H43" s="11">
        <f>SUM(I43:L43)</f>
        <v>12</v>
      </c>
      <c r="I43" s="11">
        <v>3</v>
      </c>
      <c r="J43" s="11">
        <v>2</v>
      </c>
      <c r="K43" s="11">
        <v>3</v>
      </c>
      <c r="L43" s="11">
        <v>4</v>
      </c>
      <c r="M43" s="8"/>
    </row>
    <row r="44" spans="1:13" ht="15.75" customHeight="1">
      <c r="A44" s="72"/>
      <c r="B44" s="72"/>
      <c r="C44" s="72"/>
      <c r="D44" s="72"/>
      <c r="E44" s="72"/>
      <c r="F44" s="70"/>
      <c r="G44" s="71" t="s">
        <v>17</v>
      </c>
      <c r="H44" s="11">
        <f>SUM(I44:L44)</f>
        <v>4</v>
      </c>
      <c r="I44" s="11">
        <v>1</v>
      </c>
      <c r="J44" s="11">
        <v>1</v>
      </c>
      <c r="K44" s="11">
        <v>1</v>
      </c>
      <c r="L44" s="11">
        <v>1</v>
      </c>
      <c r="M44" s="8"/>
    </row>
  </sheetData>
  <sheetProtection/>
  <mergeCells count="17">
    <mergeCell ref="I8:J8"/>
    <mergeCell ref="A35:B35"/>
    <mergeCell ref="D8:D10"/>
    <mergeCell ref="E8:E10"/>
    <mergeCell ref="F8:H8"/>
    <mergeCell ref="C7:C10"/>
    <mergeCell ref="A7:A10"/>
    <mergeCell ref="B7:B10"/>
    <mergeCell ref="I7:L7"/>
    <mergeCell ref="K8:L8"/>
    <mergeCell ref="D7:H7"/>
    <mergeCell ref="A39:E40"/>
    <mergeCell ref="F39:F44"/>
    <mergeCell ref="A41:E41"/>
    <mergeCell ref="A42:E44"/>
    <mergeCell ref="F9:F10"/>
    <mergeCell ref="G9:H9"/>
  </mergeCells>
  <printOptions/>
  <pageMargins left="0.7" right="0.7" top="0.75" bottom="0.75" header="0.3" footer="0.3"/>
  <pageSetup horizontalDpi="600" verticalDpi="600" orientation="landscape" paperSize="9" scale="74" r:id="rId1"/>
  <rowBreaks count="2" manualBreakCount="2">
    <brk id="25" max="12" man="1"/>
    <brk id="44" max="12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14.8515625" style="0" customWidth="1"/>
    <col min="2" max="2" width="24.28125" style="0" customWidth="1"/>
    <col min="3" max="3" width="22.28125" style="0" customWidth="1"/>
    <col min="4" max="4" width="25.7109375" style="0" customWidth="1"/>
    <col min="5" max="5" width="22.7109375" style="0" customWidth="1"/>
    <col min="6" max="6" width="25.00390625" style="0" customWidth="1"/>
    <col min="7" max="7" width="22.00390625" style="0" customWidth="1"/>
    <col min="8" max="8" width="18.8515625" style="0" customWidth="1"/>
  </cols>
  <sheetData>
    <row r="1" spans="1:8" ht="18.75">
      <c r="A1" s="24" t="s">
        <v>96</v>
      </c>
      <c r="B1" s="25"/>
      <c r="C1" s="25"/>
      <c r="D1" s="25"/>
      <c r="E1" s="25"/>
      <c r="F1" s="25"/>
      <c r="G1" s="25"/>
      <c r="H1" s="26"/>
    </row>
    <row r="2" spans="1:8" ht="18.75" customHeight="1">
      <c r="A2" s="27" t="s">
        <v>89</v>
      </c>
      <c r="B2" s="27" t="s">
        <v>90</v>
      </c>
      <c r="C2" s="27" t="s">
        <v>38</v>
      </c>
      <c r="D2" s="27" t="s">
        <v>39</v>
      </c>
      <c r="E2" s="27" t="s">
        <v>97</v>
      </c>
      <c r="F2" s="27" t="s">
        <v>91</v>
      </c>
      <c r="G2" s="27" t="s">
        <v>92</v>
      </c>
      <c r="H2" s="27" t="s">
        <v>93</v>
      </c>
    </row>
    <row r="3" spans="1:8" ht="63" customHeight="1">
      <c r="A3" s="28"/>
      <c r="B3" s="28"/>
      <c r="C3" s="28"/>
      <c r="D3" s="28"/>
      <c r="E3" s="28"/>
      <c r="F3" s="28"/>
      <c r="G3" s="28"/>
      <c r="H3" s="28"/>
    </row>
    <row r="4" spans="1:8" ht="18.7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</row>
    <row r="5" spans="1:8" ht="18.75">
      <c r="A5" s="6" t="s">
        <v>94</v>
      </c>
      <c r="B5" s="6">
        <v>22</v>
      </c>
      <c r="C5" s="6">
        <v>8</v>
      </c>
      <c r="D5" s="6">
        <v>11</v>
      </c>
      <c r="E5" s="6"/>
      <c r="F5" s="6"/>
      <c r="G5" s="6">
        <v>11</v>
      </c>
      <c r="H5" s="6">
        <v>52</v>
      </c>
    </row>
    <row r="6" spans="1:8" ht="18.75">
      <c r="A6" s="6" t="s">
        <v>95</v>
      </c>
      <c r="B6" s="6">
        <v>24</v>
      </c>
      <c r="C6" s="6"/>
      <c r="D6" s="6">
        <v>16</v>
      </c>
      <c r="E6" s="6"/>
      <c r="F6" s="6">
        <v>1</v>
      </c>
      <c r="G6" s="6">
        <v>2</v>
      </c>
      <c r="H6" s="6">
        <v>43</v>
      </c>
    </row>
    <row r="7" spans="1:8" ht="18.75">
      <c r="A7" s="6" t="s">
        <v>10</v>
      </c>
      <c r="B7" s="6">
        <v>43</v>
      </c>
      <c r="C7" s="6">
        <v>8</v>
      </c>
      <c r="D7" s="6">
        <v>27</v>
      </c>
      <c r="E7" s="6"/>
      <c r="F7" s="6">
        <v>1</v>
      </c>
      <c r="G7" s="6">
        <v>14</v>
      </c>
      <c r="H7" s="6">
        <v>95</v>
      </c>
    </row>
  </sheetData>
  <sheetProtection/>
  <mergeCells count="9">
    <mergeCell ref="A1:H1"/>
    <mergeCell ref="B2:B3"/>
    <mergeCell ref="C2:C3"/>
    <mergeCell ref="D2:D3"/>
    <mergeCell ref="E2:E3"/>
    <mergeCell ref="F2:F3"/>
    <mergeCell ref="G2:G3"/>
    <mergeCell ref="H2:H3"/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79126031246</cp:lastModifiedBy>
  <cp:lastPrinted>2022-05-24T08:28:29Z</cp:lastPrinted>
  <dcterms:created xsi:type="dcterms:W3CDTF">2012-06-26T11:07:52Z</dcterms:created>
  <dcterms:modified xsi:type="dcterms:W3CDTF">2022-11-09T10:51:04Z</dcterms:modified>
  <cp:category/>
  <cp:version/>
  <cp:contentType/>
  <cp:contentStatus/>
</cp:coreProperties>
</file>