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01" activeTab="0"/>
  </bookViews>
  <sheets>
    <sheet name="Слесарь -ремонтник, 2016" sheetId="1" r:id="rId1"/>
    <sheet name="Сводные по бюджету" sheetId="2" r:id="rId2"/>
  </sheets>
  <definedNames/>
  <calcPr fullCalcOnLoad="1"/>
</workbook>
</file>

<file path=xl/sharedStrings.xml><?xml version="1.0" encoding="utf-8"?>
<sst xmlns="http://schemas.openxmlformats.org/spreadsheetml/2006/main" count="146" uniqueCount="120">
  <si>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</si>
  <si>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</si>
  <si>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</si>
  <si>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</si>
  <si>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</si>
  <si>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</si>
  <si>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</si>
  <si>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</si>
  <si>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</si>
  <si>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</si>
  <si>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</si>
  <si>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1 семестр</t>
  </si>
  <si>
    <t>Лекций, уроков</t>
  </si>
  <si>
    <t>лаб. и практ. занятий</t>
  </si>
  <si>
    <t>сем.</t>
  </si>
  <si>
    <t>Нед</t>
  </si>
  <si>
    <t>ОП.00</t>
  </si>
  <si>
    <t xml:space="preserve">Общепрофессиональный цикл </t>
  </si>
  <si>
    <t>ОП.01</t>
  </si>
  <si>
    <t>ОП.02</t>
  </si>
  <si>
    <t>Техническая графика</t>
  </si>
  <si>
    <t>ОП.03</t>
  </si>
  <si>
    <t>Основы электротехники</t>
  </si>
  <si>
    <t>ОП.04</t>
  </si>
  <si>
    <t>Основы материаловедения</t>
  </si>
  <si>
    <t>ОП 0.5</t>
  </si>
  <si>
    <t>ОП 06</t>
  </si>
  <si>
    <t>П.00</t>
  </si>
  <si>
    <t xml:space="preserve">Профессиональный цикл </t>
  </si>
  <si>
    <t>ПМ.01</t>
  </si>
  <si>
    <t>МДК.01.01</t>
  </si>
  <si>
    <t>УП.00</t>
  </si>
  <si>
    <t>ПП.00</t>
  </si>
  <si>
    <t>Производственная практика</t>
  </si>
  <si>
    <t>ВК.00</t>
  </si>
  <si>
    <t>Время каникулярное</t>
  </si>
  <si>
    <t>Всего</t>
  </si>
  <si>
    <t>дисциплин</t>
  </si>
  <si>
    <t>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</si>
  <si>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</si>
  <si>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</si>
  <si>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</si>
  <si>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</si>
  <si>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</si>
  <si>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Распределение обязательной нагрузки по курсам и семестрам (час. в семестр)</t>
  </si>
  <si>
    <t>2 семестр</t>
  </si>
  <si>
    <t>3 семестр</t>
  </si>
  <si>
    <t>4 семестр</t>
  </si>
  <si>
    <t>нед</t>
  </si>
  <si>
    <t>Охрана труда</t>
  </si>
  <si>
    <t>ОП 07</t>
  </si>
  <si>
    <t>Основы слесарных и сборочных работ</t>
  </si>
  <si>
    <t>Основы экономики</t>
  </si>
  <si>
    <t>Учебная практика</t>
  </si>
  <si>
    <t>Утверждаю:</t>
  </si>
  <si>
    <t>ДЗ</t>
  </si>
  <si>
    <t>Всего часов</t>
  </si>
  <si>
    <t>Часов в неделю</t>
  </si>
  <si>
    <t>на базе специального (коррекционного) образования</t>
  </si>
  <si>
    <t>МДК.01.02</t>
  </si>
  <si>
    <t>МДК.01.03</t>
  </si>
  <si>
    <t>Всего теории</t>
  </si>
  <si>
    <t>Итоговая аттестация</t>
  </si>
  <si>
    <t>ИА</t>
  </si>
  <si>
    <t>ИА.00</t>
  </si>
  <si>
    <t>Квалификационный экзамен</t>
  </si>
  <si>
    <t>Адаптационный цикл</t>
  </si>
  <si>
    <t>А.01</t>
  </si>
  <si>
    <t>Основы интеллектуального труда</t>
  </si>
  <si>
    <t>А.02</t>
  </si>
  <si>
    <t>Основы социально-правовых знаний</t>
  </si>
  <si>
    <t>А.03</t>
  </si>
  <si>
    <t>Адаптивная физическая культура</t>
  </si>
  <si>
    <t>З,З,З,З</t>
  </si>
  <si>
    <t>А.04</t>
  </si>
  <si>
    <t>Адаптивные информационные и коммуникационные технологии</t>
  </si>
  <si>
    <t>А.05</t>
  </si>
  <si>
    <t>Основы безопасности жизнедеятельности</t>
  </si>
  <si>
    <t>А.06</t>
  </si>
  <si>
    <t>Этика и психология профессионального общения</t>
  </si>
  <si>
    <r>
      <t>Консультации</t>
    </r>
    <r>
      <rPr>
        <sz val="14"/>
        <color indexed="8"/>
        <rFont val="Times New Roman"/>
        <family val="1"/>
      </rPr>
      <t xml:space="preserve"> на учебную группу по 4 часа на 1 обучающегося  в год (всего * час.)</t>
    </r>
  </si>
  <si>
    <t>программы профессиональной подготовки по профессиям  рабочих, должностям служащих</t>
  </si>
  <si>
    <t>-,-,</t>
  </si>
  <si>
    <t xml:space="preserve">-, </t>
  </si>
  <si>
    <t>-, ДЗ</t>
  </si>
  <si>
    <t>З4/ДЗ 1/Э0</t>
  </si>
  <si>
    <t>З0/ДЗ 7/Э0</t>
  </si>
  <si>
    <t>А.00</t>
  </si>
  <si>
    <t>Итоговая аттестация (1 неделя)</t>
  </si>
  <si>
    <t>Технические измерения</t>
  </si>
  <si>
    <t>Курсы</t>
  </si>
  <si>
    <t>Обучение по дисциплинам и междисциплинарным курсам</t>
  </si>
  <si>
    <t>Учебная</t>
  </si>
  <si>
    <t>практика</t>
  </si>
  <si>
    <t>Промежуточная</t>
  </si>
  <si>
    <t>аттестация</t>
  </si>
  <si>
    <t>Государственная итоговая аттестация</t>
  </si>
  <si>
    <t>Каникулы</t>
  </si>
  <si>
    <t>Всего (по курсам)</t>
  </si>
  <si>
    <t>—</t>
  </si>
  <si>
    <t>Сводные данные по бюджету времени (в неделях) по  профессии 18559 слесарь-ремонтник прием 2016</t>
  </si>
  <si>
    <t>адаптированной для лиц с ограниченными возможностями здоровья</t>
  </si>
  <si>
    <t>по профессии 18559 Слесарь-ремонтник</t>
  </si>
  <si>
    <t xml:space="preserve"> УЧЕБНЫЙ ПЛАН</t>
  </si>
  <si>
    <r>
      <t>Квалификация:</t>
    </r>
    <r>
      <rPr>
        <sz val="14"/>
        <rFont val="Times New Roman"/>
        <family val="1"/>
      </rPr>
      <t xml:space="preserve"> </t>
    </r>
  </si>
  <si>
    <r>
      <t xml:space="preserve">Форма обучения – </t>
    </r>
    <r>
      <rPr>
        <sz val="14"/>
        <rFont val="Times New Roman"/>
        <family val="1"/>
      </rPr>
      <t>очная</t>
    </r>
  </si>
  <si>
    <r>
      <t>Нормативный срок обучения – 1</t>
    </r>
    <r>
      <rPr>
        <sz val="14"/>
        <rFont val="Times New Roman"/>
        <family val="1"/>
      </rPr>
      <t xml:space="preserve"> г.10 мес </t>
    </r>
  </si>
  <si>
    <t xml:space="preserve">Слесарь-ремонтник 2 разряда </t>
  </si>
  <si>
    <t>Слесарь-ремонтник 3 разряда</t>
  </si>
  <si>
    <t>ДЗ, ДЗ</t>
  </si>
  <si>
    <t>З0/ДЗ 4/Э0</t>
  </si>
  <si>
    <t>З 4/ДЗ12/Э0</t>
  </si>
  <si>
    <t>Директор _____________С.П.Захаров</t>
  </si>
  <si>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(с различными формами умственной отсталости)</t>
    </r>
  </si>
  <si>
    <t>Ремонт отдельных деталей и узлов, входящих в состав оборудования</t>
  </si>
  <si>
    <t>Слесарная обработка узлов и деталей, входящих в состав оборудования</t>
  </si>
  <si>
    <t xml:space="preserve"> Монтаж и демонтаж  деталей и узлов, входящих в состав оборудования</t>
  </si>
  <si>
    <t>Дефектация деталей и узлов, входящих в состав оборудования</t>
  </si>
  <si>
    <t>"_____"___________2022 г.</t>
  </si>
  <si>
    <t>ГАПОУ  СО «Сухоложский многопрофильный техникум»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</si>
</sst>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00_р_._-;\-* #,##0.000_р_._-;_-* &quot;-&quot;??_р_._-;_-@_-"/>
    <numFmt numFmtId="178" formatCode="#&quot; &quot;?/8"/>
    <numFmt numFmtId="179" formatCode="#&quot; &quot;?/4"/>
    <numFmt numFmtId="180" formatCode="#&quot; &quot;?/2"/>
    <numFmt numFmtId="181" formatCode="#&quot; &quot;???/???"/>
    <numFmt numFmtId="182" formatCode="#,##0.00&quot;р.&quot;"/>
    <numFmt numFmtId="183" formatCode="[$-F400]h:mm:ss\ AM/PM"/>
    <numFmt numFmtId="184" formatCode="#&quot; &quot;?/10"/>
    <numFmt numFmtId="185" formatCode="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"/>
      <family val="2"/>
    </font>
    <font>
      <b/>
      <sz val="16"/>
      <name val="Times New Roman"/>
      <family val="1"/>
    </font>
    <font>
      <sz val="16"/>
      <color indexed="1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name val="Arial Cyr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wrapText="1"/>
    </xf>
    <xf numFmtId="0" fontId="17" fillId="33" borderId="13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wrapText="1"/>
    </xf>
    <xf numFmtId="0" fontId="17" fillId="33" borderId="17" xfId="0" applyFont="1" applyFill="1" applyBorder="1" applyAlignment="1">
      <alignment horizontal="center" vertical="top" wrapText="1"/>
    </xf>
    <xf numFmtId="0" fontId="17" fillId="33" borderId="17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wrapText="1"/>
    </xf>
    <xf numFmtId="0" fontId="10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20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" fontId="12" fillId="34" borderId="20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left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1" fontId="10" fillId="34" borderId="20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/>
    </xf>
    <xf numFmtId="0" fontId="12" fillId="34" borderId="20" xfId="0" applyFont="1" applyFill="1" applyBorder="1" applyAlignment="1">
      <alignment wrapText="1"/>
    </xf>
    <xf numFmtId="0" fontId="10" fillId="34" borderId="20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wrapText="1"/>
    </xf>
    <xf numFmtId="0" fontId="10" fillId="34" borderId="20" xfId="0" applyFont="1" applyFill="1" applyBorder="1" applyAlignment="1">
      <alignment horizontal="center" vertical="top" wrapText="1"/>
    </xf>
    <xf numFmtId="0" fontId="12" fillId="34" borderId="20" xfId="0" applyFon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0" fontId="11" fillId="34" borderId="21" xfId="0" applyFont="1" applyFill="1" applyBorder="1" applyAlignment="1">
      <alignment wrapText="1"/>
    </xf>
    <xf numFmtId="49" fontId="11" fillId="34" borderId="20" xfId="0" applyNumberFormat="1" applyFont="1" applyFill="1" applyBorder="1" applyAlignment="1">
      <alignment horizontal="center" wrapText="1"/>
    </xf>
    <xf numFmtId="0" fontId="11" fillId="34" borderId="22" xfId="0" applyFont="1" applyFill="1" applyBorder="1" applyAlignment="1">
      <alignment wrapText="1"/>
    </xf>
    <xf numFmtId="0" fontId="11" fillId="34" borderId="20" xfId="0" applyFont="1" applyFill="1" applyBorder="1" applyAlignment="1">
      <alignment wrapText="1"/>
    </xf>
    <xf numFmtId="49" fontId="12" fillId="34" borderId="20" xfId="0" applyNumberFormat="1" applyFont="1" applyFill="1" applyBorder="1" applyAlignment="1">
      <alignment wrapText="1"/>
    </xf>
    <xf numFmtId="1" fontId="7" fillId="34" borderId="20" xfId="0" applyNumberFormat="1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 horizontal="center" vertical="center" wrapText="1"/>
    </xf>
    <xf numFmtId="185" fontId="8" fillId="34" borderId="20" xfId="0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vertical="top" wrapText="1"/>
    </xf>
    <xf numFmtId="0" fontId="11" fillId="34" borderId="0" xfId="0" applyFont="1" applyFill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textRotation="90" wrapText="1"/>
    </xf>
    <xf numFmtId="0" fontId="7" fillId="34" borderId="23" xfId="0" applyFont="1" applyFill="1" applyBorder="1" applyAlignment="1">
      <alignment horizontal="center" vertical="top" textRotation="90" wrapText="1"/>
    </xf>
    <xf numFmtId="0" fontId="7" fillId="34" borderId="24" xfId="0" applyFont="1" applyFill="1" applyBorder="1" applyAlignment="1">
      <alignment horizontal="center" vertical="top" textRotation="90" wrapText="1"/>
    </xf>
    <xf numFmtId="0" fontId="7" fillId="34" borderId="25" xfId="0" applyFont="1" applyFill="1" applyBorder="1" applyAlignment="1">
      <alignment horizontal="center" vertical="top" textRotation="90" wrapText="1"/>
    </xf>
    <xf numFmtId="0" fontId="5" fillId="34" borderId="20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10" fillId="34" borderId="27" xfId="0" applyFont="1" applyFill="1" applyBorder="1" applyAlignment="1">
      <alignment horizontal="center" wrapText="1"/>
    </xf>
    <xf numFmtId="0" fontId="10" fillId="34" borderId="28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wrapText="1"/>
    </xf>
    <xf numFmtId="0" fontId="8" fillId="34" borderId="20" xfId="0" applyFont="1" applyFill="1" applyBorder="1" applyAlignment="1">
      <alignment wrapText="1"/>
    </xf>
    <xf numFmtId="0" fontId="7" fillId="34" borderId="20" xfId="0" applyFont="1" applyFill="1" applyBorder="1" applyAlignment="1">
      <alignment horizontal="center" textRotation="90" wrapText="1"/>
    </xf>
    <xf numFmtId="0" fontId="12" fillId="34" borderId="26" xfId="0" applyFont="1" applyFill="1" applyBorder="1" applyAlignment="1">
      <alignment wrapText="1"/>
    </xf>
    <xf numFmtId="0" fontId="12" fillId="34" borderId="27" xfId="0" applyFont="1" applyFill="1" applyBorder="1" applyAlignment="1">
      <alignment wrapText="1"/>
    </xf>
    <xf numFmtId="0" fontId="12" fillId="34" borderId="28" xfId="0" applyFont="1" applyFill="1" applyBorder="1" applyAlignment="1">
      <alignment wrapText="1"/>
    </xf>
    <xf numFmtId="0" fontId="10" fillId="34" borderId="20" xfId="0" applyFont="1" applyFill="1" applyBorder="1" applyAlignment="1">
      <alignment wrapText="1"/>
    </xf>
    <xf numFmtId="0" fontId="7" fillId="34" borderId="23" xfId="0" applyFont="1" applyFill="1" applyBorder="1" applyAlignment="1">
      <alignment horizontal="center" vertical="center" textRotation="90" wrapText="1"/>
    </xf>
    <xf numFmtId="0" fontId="7" fillId="34" borderId="24" xfId="0" applyFont="1" applyFill="1" applyBorder="1" applyAlignment="1">
      <alignment horizontal="center" vertical="center" textRotation="90" wrapText="1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wrapText="1"/>
    </xf>
    <xf numFmtId="0" fontId="13" fillId="0" borderId="19" xfId="0" applyFont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3" zoomScaleNormal="60" zoomScaleSheetLayoutView="73" zoomScalePageLayoutView="0" workbookViewId="0" topLeftCell="A28">
      <selection activeCell="C3" sqref="C3"/>
    </sheetView>
  </sheetViews>
  <sheetFormatPr defaultColWidth="9.00390625" defaultRowHeight="19.5" customHeight="1"/>
  <cols>
    <col min="1" max="1" width="40.375" style="1" customWidth="1"/>
    <col min="2" max="2" width="68.75390625" style="1" customWidth="1"/>
    <col min="3" max="3" width="18.875" style="1" customWidth="1"/>
    <col min="4" max="4" width="12.25390625" style="1" customWidth="1"/>
    <col min="5" max="5" width="13.75390625" style="1" customWidth="1"/>
    <col min="6" max="6" width="11.375" style="1" customWidth="1"/>
    <col min="7" max="7" width="13.75390625" style="1" customWidth="1"/>
    <col min="8" max="8" width="16.875" style="1" customWidth="1"/>
    <col min="9" max="12" width="16.75390625" style="1" customWidth="1"/>
  </cols>
  <sheetData>
    <row r="1" spans="1:12" ht="19.5" customHeight="1">
      <c r="A1" s="28" t="s">
        <v>54</v>
      </c>
      <c r="B1" s="29"/>
      <c r="C1" s="30" t="s">
        <v>103</v>
      </c>
      <c r="D1" s="29"/>
      <c r="E1" s="31"/>
      <c r="F1" s="32"/>
      <c r="G1" s="32"/>
      <c r="H1" s="33" t="s">
        <v>104</v>
      </c>
      <c r="I1" s="34"/>
      <c r="J1" s="34"/>
      <c r="K1" s="35"/>
      <c r="L1" s="35"/>
    </row>
    <row r="2" spans="1:12" ht="19.5" customHeight="1">
      <c r="A2" s="28"/>
      <c r="B2" s="29"/>
      <c r="C2" s="28" t="s">
        <v>81</v>
      </c>
      <c r="D2" s="29"/>
      <c r="E2" s="31"/>
      <c r="F2" s="32"/>
      <c r="G2" s="32"/>
      <c r="H2" s="29" t="s">
        <v>107</v>
      </c>
      <c r="I2" s="34"/>
      <c r="J2" s="34"/>
      <c r="K2" s="35"/>
      <c r="L2" s="35"/>
    </row>
    <row r="3" spans="1:12" ht="19.5" customHeight="1">
      <c r="A3" s="28" t="s">
        <v>112</v>
      </c>
      <c r="B3" s="29"/>
      <c r="C3" s="36" t="s">
        <v>119</v>
      </c>
      <c r="D3" s="29"/>
      <c r="E3" s="31"/>
      <c r="F3" s="32"/>
      <c r="G3" s="32"/>
      <c r="H3" s="29" t="s">
        <v>108</v>
      </c>
      <c r="I3" s="34"/>
      <c r="J3" s="34"/>
      <c r="K3" s="35"/>
      <c r="L3" s="35"/>
    </row>
    <row r="4" spans="1:12" ht="19.5" customHeight="1">
      <c r="A4" s="28"/>
      <c r="B4" s="29"/>
      <c r="C4" s="30" t="s">
        <v>102</v>
      </c>
      <c r="D4" s="29"/>
      <c r="E4" s="31"/>
      <c r="F4" s="32"/>
      <c r="G4" s="32"/>
      <c r="H4" s="33" t="s">
        <v>105</v>
      </c>
      <c r="I4" s="34"/>
      <c r="J4" s="34"/>
      <c r="K4" s="35"/>
      <c r="L4" s="35"/>
    </row>
    <row r="5" spans="1:12" ht="19.5" customHeight="1">
      <c r="A5" s="28" t="s">
        <v>118</v>
      </c>
      <c r="B5" s="65" t="s">
        <v>101</v>
      </c>
      <c r="C5" s="65"/>
      <c r="D5" s="65"/>
      <c r="E5" s="65"/>
      <c r="F5" s="65"/>
      <c r="G5" s="65"/>
      <c r="H5" s="33" t="s">
        <v>106</v>
      </c>
      <c r="I5" s="34"/>
      <c r="J5" s="34"/>
      <c r="K5" s="35"/>
      <c r="L5" s="35"/>
    </row>
    <row r="6" spans="1:12" ht="19.5" customHeight="1">
      <c r="A6" s="28"/>
      <c r="B6" s="65" t="s">
        <v>113</v>
      </c>
      <c r="C6" s="65"/>
      <c r="D6" s="65"/>
      <c r="E6" s="65"/>
      <c r="F6" s="65"/>
      <c r="G6" s="65"/>
      <c r="H6" s="37" t="s">
        <v>58</v>
      </c>
      <c r="I6" s="38"/>
      <c r="J6" s="38"/>
      <c r="K6" s="39"/>
      <c r="L6" s="39"/>
    </row>
    <row r="7" spans="1:12" ht="19.5" customHeight="1">
      <c r="A7" s="83" t="s">
        <v>0</v>
      </c>
      <c r="B7" s="86" t="s">
        <v>1</v>
      </c>
      <c r="C7" s="86" t="s">
        <v>2</v>
      </c>
      <c r="D7" s="89" t="s">
        <v>3</v>
      </c>
      <c r="E7" s="89"/>
      <c r="F7" s="89"/>
      <c r="G7" s="89"/>
      <c r="H7" s="89"/>
      <c r="I7" s="71" t="s">
        <v>44</v>
      </c>
      <c r="J7" s="71"/>
      <c r="K7" s="71"/>
      <c r="L7" s="71"/>
    </row>
    <row r="8" spans="1:12" ht="19.5" customHeight="1">
      <c r="A8" s="84"/>
      <c r="B8" s="87"/>
      <c r="C8" s="87"/>
      <c r="D8" s="89"/>
      <c r="E8" s="89"/>
      <c r="F8" s="89"/>
      <c r="G8" s="89"/>
      <c r="H8" s="89"/>
      <c r="I8" s="71"/>
      <c r="J8" s="71"/>
      <c r="K8" s="71"/>
      <c r="L8" s="71"/>
    </row>
    <row r="9" spans="1:12" ht="19.5" customHeight="1">
      <c r="A9" s="84"/>
      <c r="B9" s="87"/>
      <c r="C9" s="87"/>
      <c r="D9" s="89"/>
      <c r="E9" s="89"/>
      <c r="F9" s="89"/>
      <c r="G9" s="89"/>
      <c r="H9" s="89"/>
      <c r="I9" s="71"/>
      <c r="J9" s="71"/>
      <c r="K9" s="71"/>
      <c r="L9" s="71"/>
    </row>
    <row r="10" spans="1:12" ht="19.5" customHeight="1">
      <c r="A10" s="84"/>
      <c r="B10" s="87"/>
      <c r="C10" s="87"/>
      <c r="D10" s="89"/>
      <c r="E10" s="89"/>
      <c r="F10" s="89"/>
      <c r="G10" s="89"/>
      <c r="H10" s="89"/>
      <c r="I10" s="71"/>
      <c r="J10" s="71"/>
      <c r="K10" s="71"/>
      <c r="L10" s="71"/>
    </row>
    <row r="11" spans="1:12" ht="19.5" customHeight="1">
      <c r="A11" s="84"/>
      <c r="B11" s="87"/>
      <c r="C11" s="87"/>
      <c r="D11" s="68" t="s">
        <v>4</v>
      </c>
      <c r="E11" s="68" t="s">
        <v>5</v>
      </c>
      <c r="F11" s="89" t="s">
        <v>6</v>
      </c>
      <c r="G11" s="89"/>
      <c r="H11" s="89"/>
      <c r="I11" s="66" t="s">
        <v>7</v>
      </c>
      <c r="J11" s="66"/>
      <c r="K11" s="66" t="s">
        <v>8</v>
      </c>
      <c r="L11" s="66"/>
    </row>
    <row r="12" spans="1:12" ht="19.5" customHeight="1">
      <c r="A12" s="84"/>
      <c r="B12" s="87"/>
      <c r="C12" s="87"/>
      <c r="D12" s="69"/>
      <c r="E12" s="69"/>
      <c r="F12" s="68" t="s">
        <v>9</v>
      </c>
      <c r="G12" s="90" t="s">
        <v>10</v>
      </c>
      <c r="H12" s="90"/>
      <c r="I12" s="40" t="s">
        <v>11</v>
      </c>
      <c r="J12" s="40" t="s">
        <v>45</v>
      </c>
      <c r="K12" s="40" t="s">
        <v>46</v>
      </c>
      <c r="L12" s="40" t="s">
        <v>47</v>
      </c>
    </row>
    <row r="13" spans="1:12" ht="19.5" customHeight="1">
      <c r="A13" s="84"/>
      <c r="B13" s="87"/>
      <c r="C13" s="87"/>
      <c r="D13" s="69"/>
      <c r="E13" s="69"/>
      <c r="F13" s="69"/>
      <c r="G13" s="67" t="s">
        <v>12</v>
      </c>
      <c r="H13" s="67" t="s">
        <v>13</v>
      </c>
      <c r="I13" s="41" t="s">
        <v>14</v>
      </c>
      <c r="J13" s="41" t="s">
        <v>14</v>
      </c>
      <c r="K13" s="41" t="s">
        <v>14</v>
      </c>
      <c r="L13" s="41" t="s">
        <v>14</v>
      </c>
    </row>
    <row r="14" spans="1:12" ht="19.5" customHeight="1">
      <c r="A14" s="84"/>
      <c r="B14" s="87"/>
      <c r="C14" s="87"/>
      <c r="D14" s="69"/>
      <c r="E14" s="69"/>
      <c r="F14" s="69"/>
      <c r="G14" s="67"/>
      <c r="H14" s="67"/>
      <c r="I14" s="41">
        <v>17</v>
      </c>
      <c r="J14" s="41">
        <v>24</v>
      </c>
      <c r="K14" s="41">
        <v>17</v>
      </c>
      <c r="L14" s="41">
        <v>23</v>
      </c>
    </row>
    <row r="15" spans="1:12" ht="19.5" customHeight="1">
      <c r="A15" s="85"/>
      <c r="B15" s="88"/>
      <c r="C15" s="88"/>
      <c r="D15" s="70"/>
      <c r="E15" s="70"/>
      <c r="F15" s="70"/>
      <c r="G15" s="67"/>
      <c r="H15" s="67"/>
      <c r="I15" s="41" t="s">
        <v>48</v>
      </c>
      <c r="J15" s="41" t="s">
        <v>15</v>
      </c>
      <c r="K15" s="41" t="s">
        <v>48</v>
      </c>
      <c r="L15" s="41" t="s">
        <v>48</v>
      </c>
    </row>
    <row r="16" spans="1:12" ht="19.5" customHeight="1">
      <c r="A16" s="42">
        <v>1</v>
      </c>
      <c r="B16" s="42">
        <v>2</v>
      </c>
      <c r="C16" s="42"/>
      <c r="D16" s="43">
        <v>4</v>
      </c>
      <c r="E16" s="43">
        <v>5</v>
      </c>
      <c r="F16" s="43">
        <v>6</v>
      </c>
      <c r="G16" s="43">
        <v>7</v>
      </c>
      <c r="H16" s="43">
        <v>8</v>
      </c>
      <c r="I16" s="43">
        <v>9</v>
      </c>
      <c r="J16" s="43">
        <v>10</v>
      </c>
      <c r="K16" s="43">
        <v>11</v>
      </c>
      <c r="L16" s="43">
        <v>12</v>
      </c>
    </row>
    <row r="17" spans="1:12" ht="19.5" customHeight="1">
      <c r="A17" s="44" t="s">
        <v>87</v>
      </c>
      <c r="B17" s="44" t="s">
        <v>66</v>
      </c>
      <c r="C17" s="44" t="s">
        <v>85</v>
      </c>
      <c r="D17" s="45">
        <f aca="true" t="shared" si="0" ref="D17:L17">SUM(D18:D23)</f>
        <v>627</v>
      </c>
      <c r="E17" s="45">
        <f t="shared" si="0"/>
        <v>209</v>
      </c>
      <c r="F17" s="45">
        <f t="shared" si="0"/>
        <v>418</v>
      </c>
      <c r="G17" s="45">
        <f t="shared" si="0"/>
        <v>168</v>
      </c>
      <c r="H17" s="45">
        <f t="shared" si="0"/>
        <v>250</v>
      </c>
      <c r="I17" s="45">
        <f t="shared" si="0"/>
        <v>62</v>
      </c>
      <c r="J17" s="45">
        <f t="shared" si="0"/>
        <v>112</v>
      </c>
      <c r="K17" s="45">
        <f t="shared" si="0"/>
        <v>140</v>
      </c>
      <c r="L17" s="45">
        <f t="shared" si="0"/>
        <v>104</v>
      </c>
    </row>
    <row r="18" spans="1:12" ht="19.5" customHeight="1">
      <c r="A18" s="26" t="s">
        <v>67</v>
      </c>
      <c r="B18" s="46" t="s">
        <v>68</v>
      </c>
      <c r="C18" s="47" t="s">
        <v>82</v>
      </c>
      <c r="D18" s="48">
        <f aca="true" t="shared" si="1" ref="D18:D31">E18+F18</f>
        <v>90</v>
      </c>
      <c r="E18" s="48">
        <f aca="true" t="shared" si="2" ref="E18:E23">F18/2</f>
        <v>30</v>
      </c>
      <c r="F18" s="26">
        <f aca="true" t="shared" si="3" ref="F18:F23">I18+J18+K18+L18</f>
        <v>60</v>
      </c>
      <c r="G18" s="26">
        <f aca="true" t="shared" si="4" ref="G18:G23">F18-H18</f>
        <v>30</v>
      </c>
      <c r="H18" s="26">
        <v>30</v>
      </c>
      <c r="I18" s="26">
        <v>30</v>
      </c>
      <c r="J18" s="26">
        <v>30</v>
      </c>
      <c r="K18" s="26"/>
      <c r="L18" s="26"/>
    </row>
    <row r="19" spans="1:12" ht="19.5" customHeight="1">
      <c r="A19" s="26" t="s">
        <v>69</v>
      </c>
      <c r="B19" s="46" t="s">
        <v>70</v>
      </c>
      <c r="C19" s="47" t="s">
        <v>82</v>
      </c>
      <c r="D19" s="48">
        <f t="shared" si="1"/>
        <v>90</v>
      </c>
      <c r="E19" s="48">
        <f t="shared" si="2"/>
        <v>30</v>
      </c>
      <c r="F19" s="26">
        <f t="shared" si="3"/>
        <v>60</v>
      </c>
      <c r="G19" s="26">
        <f t="shared" si="4"/>
        <v>50</v>
      </c>
      <c r="H19" s="26">
        <v>10</v>
      </c>
      <c r="I19" s="26"/>
      <c r="J19" s="26"/>
      <c r="K19" s="26">
        <v>30</v>
      </c>
      <c r="L19" s="26">
        <v>30</v>
      </c>
    </row>
    <row r="20" spans="1:12" ht="19.5" customHeight="1">
      <c r="A20" s="26" t="s">
        <v>71</v>
      </c>
      <c r="B20" s="46" t="s">
        <v>72</v>
      </c>
      <c r="C20" s="47" t="s">
        <v>73</v>
      </c>
      <c r="D20" s="48">
        <f t="shared" si="1"/>
        <v>234</v>
      </c>
      <c r="E20" s="48">
        <f t="shared" si="2"/>
        <v>78</v>
      </c>
      <c r="F20" s="26">
        <f t="shared" si="3"/>
        <v>156</v>
      </c>
      <c r="G20" s="26">
        <f t="shared" si="4"/>
        <v>16</v>
      </c>
      <c r="H20" s="26">
        <v>140</v>
      </c>
      <c r="I20" s="26">
        <v>32</v>
      </c>
      <c r="J20" s="26">
        <v>52</v>
      </c>
      <c r="K20" s="26">
        <v>40</v>
      </c>
      <c r="L20" s="26">
        <v>32</v>
      </c>
    </row>
    <row r="21" spans="1:12" ht="19.5" customHeight="1">
      <c r="A21" s="26" t="s">
        <v>74</v>
      </c>
      <c r="B21" s="46" t="s">
        <v>75</v>
      </c>
      <c r="C21" s="47" t="s">
        <v>83</v>
      </c>
      <c r="D21" s="48">
        <f t="shared" si="1"/>
        <v>48</v>
      </c>
      <c r="E21" s="48">
        <f t="shared" si="2"/>
        <v>16</v>
      </c>
      <c r="F21" s="26">
        <f t="shared" si="3"/>
        <v>32</v>
      </c>
      <c r="G21" s="26">
        <f t="shared" si="4"/>
        <v>10</v>
      </c>
      <c r="H21" s="26">
        <v>22</v>
      </c>
      <c r="I21" s="26"/>
      <c r="J21" s="26"/>
      <c r="K21" s="26">
        <v>32</v>
      </c>
      <c r="L21" s="26"/>
    </row>
    <row r="22" spans="1:12" ht="19.5" customHeight="1">
      <c r="A22" s="26" t="s">
        <v>76</v>
      </c>
      <c r="B22" s="46" t="s">
        <v>77</v>
      </c>
      <c r="C22" s="47" t="s">
        <v>84</v>
      </c>
      <c r="D22" s="48">
        <f t="shared" si="1"/>
        <v>102</v>
      </c>
      <c r="E22" s="48">
        <f t="shared" si="2"/>
        <v>34</v>
      </c>
      <c r="F22" s="26">
        <f t="shared" si="3"/>
        <v>68</v>
      </c>
      <c r="G22" s="26">
        <f t="shared" si="4"/>
        <v>30</v>
      </c>
      <c r="H22" s="26">
        <v>38</v>
      </c>
      <c r="I22" s="26"/>
      <c r="J22" s="26">
        <v>30</v>
      </c>
      <c r="K22" s="26">
        <v>38</v>
      </c>
      <c r="L22" s="26"/>
    </row>
    <row r="23" spans="1:12" ht="19.5" customHeight="1">
      <c r="A23" s="26" t="s">
        <v>78</v>
      </c>
      <c r="B23" s="46" t="s">
        <v>79</v>
      </c>
      <c r="C23" s="47" t="s">
        <v>83</v>
      </c>
      <c r="D23" s="48">
        <f t="shared" si="1"/>
        <v>63</v>
      </c>
      <c r="E23" s="48">
        <f t="shared" si="2"/>
        <v>21</v>
      </c>
      <c r="F23" s="26">
        <f t="shared" si="3"/>
        <v>42</v>
      </c>
      <c r="G23" s="26">
        <f t="shared" si="4"/>
        <v>32</v>
      </c>
      <c r="H23" s="26">
        <v>10</v>
      </c>
      <c r="I23" s="26"/>
      <c r="J23" s="26"/>
      <c r="K23" s="49"/>
      <c r="L23" s="26">
        <v>42</v>
      </c>
    </row>
    <row r="24" spans="1:12" ht="19.5" customHeight="1">
      <c r="A24" s="50" t="s">
        <v>16</v>
      </c>
      <c r="B24" s="50" t="s">
        <v>17</v>
      </c>
      <c r="C24" s="44" t="s">
        <v>86</v>
      </c>
      <c r="D24" s="44">
        <f aca="true" t="shared" si="5" ref="D24:L24">SUM(D25:D31)</f>
        <v>450</v>
      </c>
      <c r="E24" s="44">
        <f t="shared" si="5"/>
        <v>150</v>
      </c>
      <c r="F24" s="43">
        <f t="shared" si="5"/>
        <v>300</v>
      </c>
      <c r="G24" s="43">
        <f t="shared" si="5"/>
        <v>193</v>
      </c>
      <c r="H24" s="43">
        <f t="shared" si="5"/>
        <v>108</v>
      </c>
      <c r="I24" s="43">
        <f t="shared" si="5"/>
        <v>166</v>
      </c>
      <c r="J24" s="43">
        <f t="shared" si="5"/>
        <v>24</v>
      </c>
      <c r="K24" s="43">
        <f t="shared" si="5"/>
        <v>70</v>
      </c>
      <c r="L24" s="43">
        <f t="shared" si="5"/>
        <v>40</v>
      </c>
    </row>
    <row r="25" spans="1:12" ht="19.5" customHeight="1">
      <c r="A25" s="51" t="s">
        <v>18</v>
      </c>
      <c r="B25" s="52" t="s">
        <v>89</v>
      </c>
      <c r="C25" s="47" t="s">
        <v>84</v>
      </c>
      <c r="D25" s="48">
        <f t="shared" si="1"/>
        <v>60</v>
      </c>
      <c r="E25" s="26">
        <f>F25/2</f>
        <v>20</v>
      </c>
      <c r="F25" s="27">
        <f>I25+J25+K25+L25</f>
        <v>40</v>
      </c>
      <c r="G25" s="27">
        <f>F25-H25</f>
        <v>30</v>
      </c>
      <c r="H25" s="27">
        <v>10</v>
      </c>
      <c r="I25" s="27"/>
      <c r="J25" s="27"/>
      <c r="K25" s="27">
        <v>40</v>
      </c>
      <c r="L25" s="27"/>
    </row>
    <row r="26" spans="1:12" ht="19.5" customHeight="1">
      <c r="A26" s="51" t="s">
        <v>19</v>
      </c>
      <c r="B26" s="52" t="s">
        <v>20</v>
      </c>
      <c r="C26" s="47" t="s">
        <v>55</v>
      </c>
      <c r="D26" s="48">
        <f t="shared" si="1"/>
        <v>87</v>
      </c>
      <c r="E26" s="26">
        <f aca="true" t="shared" si="6" ref="E26:E31">F26/2</f>
        <v>29</v>
      </c>
      <c r="F26" s="27">
        <f aca="true" t="shared" si="7" ref="F26:F31">I26+J26+K26+L26</f>
        <v>58</v>
      </c>
      <c r="G26" s="27">
        <f>F26-H26</f>
        <v>34</v>
      </c>
      <c r="H26" s="27">
        <v>24</v>
      </c>
      <c r="I26" s="27">
        <v>34</v>
      </c>
      <c r="J26" s="27">
        <v>24</v>
      </c>
      <c r="K26" s="27"/>
      <c r="L26" s="27"/>
    </row>
    <row r="27" spans="1:12" ht="19.5" customHeight="1">
      <c r="A27" s="51" t="s">
        <v>21</v>
      </c>
      <c r="B27" s="52" t="s">
        <v>22</v>
      </c>
      <c r="C27" s="47" t="s">
        <v>55</v>
      </c>
      <c r="D27" s="48">
        <f t="shared" si="1"/>
        <v>45</v>
      </c>
      <c r="E27" s="26">
        <f t="shared" si="6"/>
        <v>15</v>
      </c>
      <c r="F27" s="27">
        <f t="shared" si="7"/>
        <v>30</v>
      </c>
      <c r="G27" s="27">
        <f>F27-H27</f>
        <v>24</v>
      </c>
      <c r="H27" s="27">
        <v>6</v>
      </c>
      <c r="I27" s="27"/>
      <c r="J27" s="27"/>
      <c r="K27" s="27">
        <v>30</v>
      </c>
      <c r="L27" s="27"/>
    </row>
    <row r="28" spans="1:12" ht="19.5" customHeight="1">
      <c r="A28" s="51" t="s">
        <v>23</v>
      </c>
      <c r="B28" s="52" t="s">
        <v>24</v>
      </c>
      <c r="C28" s="47" t="s">
        <v>84</v>
      </c>
      <c r="D28" s="48">
        <f t="shared" si="1"/>
        <v>84</v>
      </c>
      <c r="E28" s="26">
        <v>28</v>
      </c>
      <c r="F28" s="27">
        <f t="shared" si="7"/>
        <v>56</v>
      </c>
      <c r="G28" s="27">
        <v>33</v>
      </c>
      <c r="H28" s="27">
        <v>24</v>
      </c>
      <c r="I28" s="27">
        <v>56</v>
      </c>
      <c r="J28" s="27"/>
      <c r="K28" s="27"/>
      <c r="L28" s="27"/>
    </row>
    <row r="29" spans="1:12" ht="19.5" customHeight="1">
      <c r="A29" s="51" t="s">
        <v>25</v>
      </c>
      <c r="B29" s="52" t="s">
        <v>51</v>
      </c>
      <c r="C29" s="47" t="s">
        <v>55</v>
      </c>
      <c r="D29" s="48">
        <f t="shared" si="1"/>
        <v>66</v>
      </c>
      <c r="E29" s="26">
        <v>22</v>
      </c>
      <c r="F29" s="27">
        <f t="shared" si="7"/>
        <v>44</v>
      </c>
      <c r="G29" s="27">
        <v>24</v>
      </c>
      <c r="H29" s="27">
        <v>20</v>
      </c>
      <c r="I29" s="27">
        <v>44</v>
      </c>
      <c r="J29" s="27"/>
      <c r="K29" s="27"/>
      <c r="L29" s="27"/>
    </row>
    <row r="30" spans="1:12" ht="19.5" customHeight="1">
      <c r="A30" s="51" t="s">
        <v>26</v>
      </c>
      <c r="B30" s="52" t="s">
        <v>52</v>
      </c>
      <c r="C30" s="47" t="s">
        <v>55</v>
      </c>
      <c r="D30" s="48">
        <f t="shared" si="1"/>
        <v>60</v>
      </c>
      <c r="E30" s="26">
        <f t="shared" si="6"/>
        <v>20</v>
      </c>
      <c r="F30" s="27">
        <f t="shared" si="7"/>
        <v>40</v>
      </c>
      <c r="G30" s="27">
        <v>28</v>
      </c>
      <c r="H30" s="27">
        <v>12</v>
      </c>
      <c r="I30" s="27"/>
      <c r="J30" s="27"/>
      <c r="K30" s="27"/>
      <c r="L30" s="27">
        <v>40</v>
      </c>
    </row>
    <row r="31" spans="1:12" ht="19.5" customHeight="1">
      <c r="A31" s="53" t="s">
        <v>50</v>
      </c>
      <c r="B31" s="52" t="s">
        <v>49</v>
      </c>
      <c r="C31" s="47" t="s">
        <v>55</v>
      </c>
      <c r="D31" s="48">
        <f t="shared" si="1"/>
        <v>48</v>
      </c>
      <c r="E31" s="26">
        <f t="shared" si="6"/>
        <v>16</v>
      </c>
      <c r="F31" s="27">
        <f t="shared" si="7"/>
        <v>32</v>
      </c>
      <c r="G31" s="27">
        <v>20</v>
      </c>
      <c r="H31" s="27">
        <v>12</v>
      </c>
      <c r="I31" s="27">
        <v>32</v>
      </c>
      <c r="J31" s="27"/>
      <c r="K31" s="27"/>
      <c r="L31" s="27"/>
    </row>
    <row r="32" spans="1:12" ht="19.5" customHeight="1">
      <c r="A32" s="50" t="s">
        <v>27</v>
      </c>
      <c r="B32" s="50" t="s">
        <v>28</v>
      </c>
      <c r="C32" s="44" t="s">
        <v>110</v>
      </c>
      <c r="D32" s="44">
        <f>SUM(D34:D38)</f>
        <v>1854</v>
      </c>
      <c r="E32" s="44">
        <f>SUM(E34:E38)</f>
        <v>142</v>
      </c>
      <c r="F32" s="43">
        <f>SUM(F34:F38)</f>
        <v>1712</v>
      </c>
      <c r="G32" s="43">
        <f aca="true" t="shared" si="8" ref="G32:L32">SUM(G34:G38)</f>
        <v>1582</v>
      </c>
      <c r="H32" s="43">
        <f t="shared" si="8"/>
        <v>130</v>
      </c>
      <c r="I32" s="43">
        <f t="shared" si="8"/>
        <v>282</v>
      </c>
      <c r="J32" s="43">
        <f>SUM(J34:J38)</f>
        <v>584</v>
      </c>
      <c r="K32" s="43">
        <f t="shared" si="8"/>
        <v>300</v>
      </c>
      <c r="L32" s="43">
        <f t="shared" si="8"/>
        <v>546</v>
      </c>
    </row>
    <row r="33" spans="1:12" ht="42.75" customHeight="1" thickBot="1">
      <c r="A33" s="54" t="s">
        <v>29</v>
      </c>
      <c r="B33" s="55" t="s">
        <v>114</v>
      </c>
      <c r="C33" s="44"/>
      <c r="D33" s="43">
        <f aca="true" t="shared" si="9" ref="D33:L33">D34+D35+D36</f>
        <v>444</v>
      </c>
      <c r="E33" s="43">
        <f t="shared" si="9"/>
        <v>142</v>
      </c>
      <c r="F33" s="43">
        <f t="shared" si="9"/>
        <v>302</v>
      </c>
      <c r="G33" s="43">
        <f t="shared" si="9"/>
        <v>172</v>
      </c>
      <c r="H33" s="43">
        <f t="shared" si="9"/>
        <v>130</v>
      </c>
      <c r="I33" s="43">
        <f t="shared" si="9"/>
        <v>102</v>
      </c>
      <c r="J33" s="43">
        <f t="shared" si="9"/>
        <v>106</v>
      </c>
      <c r="K33" s="43">
        <f t="shared" si="9"/>
        <v>0</v>
      </c>
      <c r="L33" s="43">
        <f t="shared" si="9"/>
        <v>94</v>
      </c>
    </row>
    <row r="34" spans="1:12" ht="39.75" customHeight="1" thickBot="1">
      <c r="A34" s="51" t="s">
        <v>30</v>
      </c>
      <c r="B34" s="56" t="s">
        <v>115</v>
      </c>
      <c r="C34" s="57" t="s">
        <v>55</v>
      </c>
      <c r="D34" s="48">
        <f>E34+F34</f>
        <v>153</v>
      </c>
      <c r="E34" s="26">
        <f>F34/2</f>
        <v>51</v>
      </c>
      <c r="F34" s="27">
        <f>I34+J34+K34+L34</f>
        <v>102</v>
      </c>
      <c r="G34" s="27">
        <f>F34-H34</f>
        <v>52</v>
      </c>
      <c r="H34" s="27">
        <v>50</v>
      </c>
      <c r="I34" s="27">
        <v>102</v>
      </c>
      <c r="J34" s="27"/>
      <c r="K34" s="27"/>
      <c r="L34" s="27"/>
    </row>
    <row r="35" spans="1:12" ht="42.75" customHeight="1" thickBot="1">
      <c r="A35" s="51" t="s">
        <v>59</v>
      </c>
      <c r="B35" s="58" t="s">
        <v>116</v>
      </c>
      <c r="C35" s="57" t="s">
        <v>109</v>
      </c>
      <c r="D35" s="26">
        <f>E35+F35</f>
        <v>153</v>
      </c>
      <c r="E35" s="26">
        <v>47</v>
      </c>
      <c r="F35" s="27">
        <f>I35+J35+K35+L35</f>
        <v>106</v>
      </c>
      <c r="G35" s="27">
        <f>F35-H35</f>
        <v>56</v>
      </c>
      <c r="H35" s="27">
        <v>50</v>
      </c>
      <c r="I35" s="27"/>
      <c r="J35" s="27">
        <v>106</v>
      </c>
      <c r="K35" s="27"/>
      <c r="L35" s="27"/>
    </row>
    <row r="36" spans="1:12" ht="45.75" customHeight="1" thickBot="1">
      <c r="A36" s="51" t="s">
        <v>60</v>
      </c>
      <c r="B36" s="58" t="s">
        <v>117</v>
      </c>
      <c r="C36" s="57" t="s">
        <v>55</v>
      </c>
      <c r="D36" s="26">
        <f>E36+F36</f>
        <v>138</v>
      </c>
      <c r="E36" s="26">
        <v>44</v>
      </c>
      <c r="F36" s="27">
        <f>I36+J36+K36+L36</f>
        <v>94</v>
      </c>
      <c r="G36" s="27">
        <f>F36-H36</f>
        <v>64</v>
      </c>
      <c r="H36" s="27">
        <v>30</v>
      </c>
      <c r="I36" s="27"/>
      <c r="J36" s="27"/>
      <c r="K36" s="27"/>
      <c r="L36" s="27">
        <v>94</v>
      </c>
    </row>
    <row r="37" spans="1:12" ht="21" customHeight="1">
      <c r="A37" s="54" t="s">
        <v>31</v>
      </c>
      <c r="B37" s="59" t="s">
        <v>53</v>
      </c>
      <c r="C37" s="57" t="s">
        <v>55</v>
      </c>
      <c r="D37" s="26">
        <f>E37+F37</f>
        <v>390</v>
      </c>
      <c r="E37" s="26"/>
      <c r="F37" s="27">
        <f>I37+J37+K37+L37</f>
        <v>390</v>
      </c>
      <c r="G37" s="27">
        <f>F37-H37</f>
        <v>390</v>
      </c>
      <c r="H37" s="27"/>
      <c r="I37" s="27">
        <v>180</v>
      </c>
      <c r="J37" s="27">
        <v>90</v>
      </c>
      <c r="K37" s="27"/>
      <c r="L37" s="27">
        <v>120</v>
      </c>
    </row>
    <row r="38" spans="1:12" ht="19.5" customHeight="1">
      <c r="A38" s="54" t="s">
        <v>32</v>
      </c>
      <c r="B38" s="59" t="s">
        <v>33</v>
      </c>
      <c r="C38" s="57" t="s">
        <v>55</v>
      </c>
      <c r="D38" s="26">
        <f>E38+F38</f>
        <v>1020</v>
      </c>
      <c r="E38" s="26"/>
      <c r="F38" s="27">
        <f>I38+J38+K38+L38</f>
        <v>1020</v>
      </c>
      <c r="G38" s="27">
        <f>F38-H38</f>
        <v>1020</v>
      </c>
      <c r="H38" s="27"/>
      <c r="I38" s="27"/>
      <c r="J38" s="27">
        <v>388</v>
      </c>
      <c r="K38" s="27">
        <v>300</v>
      </c>
      <c r="L38" s="27">
        <v>332</v>
      </c>
    </row>
    <row r="39" spans="1:12" ht="19.5" customHeight="1">
      <c r="A39" s="54"/>
      <c r="B39" s="50" t="s">
        <v>61</v>
      </c>
      <c r="C39" s="60" t="s">
        <v>111</v>
      </c>
      <c r="D39" s="61">
        <f>D33+D24+D17</f>
        <v>1521</v>
      </c>
      <c r="E39" s="61">
        <f>E33+E24+E17</f>
        <v>501</v>
      </c>
      <c r="F39" s="61">
        <f>F33+F24+F17</f>
        <v>1020</v>
      </c>
      <c r="G39" s="61">
        <f aca="true" t="shared" si="10" ref="G39:L39">G33+G24+G17</f>
        <v>533</v>
      </c>
      <c r="H39" s="61">
        <f t="shared" si="10"/>
        <v>488</v>
      </c>
      <c r="I39" s="61">
        <f t="shared" si="10"/>
        <v>330</v>
      </c>
      <c r="J39" s="61">
        <f>J33+J24+J17</f>
        <v>242</v>
      </c>
      <c r="K39" s="61">
        <f>K33+K24+K17</f>
        <v>210</v>
      </c>
      <c r="L39" s="61">
        <f t="shared" si="10"/>
        <v>238</v>
      </c>
    </row>
    <row r="40" spans="1:12" ht="19.5" customHeight="1">
      <c r="A40" s="54" t="s">
        <v>31</v>
      </c>
      <c r="B40" s="50" t="s">
        <v>53</v>
      </c>
      <c r="C40" s="50"/>
      <c r="D40" s="27">
        <f aca="true" t="shared" si="11" ref="D40:F41">D37</f>
        <v>390</v>
      </c>
      <c r="E40" s="27">
        <f t="shared" si="11"/>
        <v>0</v>
      </c>
      <c r="F40" s="27">
        <f t="shared" si="11"/>
        <v>390</v>
      </c>
      <c r="G40" s="27">
        <f aca="true" t="shared" si="12" ref="G40:L40">G37</f>
        <v>390</v>
      </c>
      <c r="H40" s="27">
        <f t="shared" si="12"/>
        <v>0</v>
      </c>
      <c r="I40" s="27">
        <f t="shared" si="12"/>
        <v>180</v>
      </c>
      <c r="J40" s="27">
        <f t="shared" si="12"/>
        <v>90</v>
      </c>
      <c r="K40" s="27">
        <f t="shared" si="12"/>
        <v>0</v>
      </c>
      <c r="L40" s="27">
        <f t="shared" si="12"/>
        <v>120</v>
      </c>
    </row>
    <row r="41" spans="1:12" ht="19.5" customHeight="1">
      <c r="A41" s="54" t="s">
        <v>32</v>
      </c>
      <c r="B41" s="50" t="s">
        <v>33</v>
      </c>
      <c r="C41" s="50"/>
      <c r="D41" s="27">
        <f t="shared" si="11"/>
        <v>1020</v>
      </c>
      <c r="E41" s="27">
        <f t="shared" si="11"/>
        <v>0</v>
      </c>
      <c r="F41" s="27">
        <f t="shared" si="11"/>
        <v>1020</v>
      </c>
      <c r="G41" s="27">
        <f>G38</f>
        <v>1020</v>
      </c>
      <c r="H41" s="27">
        <f>H38</f>
        <v>0</v>
      </c>
      <c r="I41" s="27">
        <f>I38</f>
        <v>0</v>
      </c>
      <c r="J41" s="27">
        <v>388</v>
      </c>
      <c r="K41" s="27">
        <f>K38</f>
        <v>300</v>
      </c>
      <c r="L41" s="27">
        <v>332</v>
      </c>
    </row>
    <row r="42" spans="1:12" ht="19.5" customHeight="1">
      <c r="A42" s="54"/>
      <c r="B42" s="50" t="s">
        <v>56</v>
      </c>
      <c r="C42" s="50"/>
      <c r="D42" s="62">
        <f aca="true" t="shared" si="13" ref="D42:L42">D41+D40+D39</f>
        <v>2931</v>
      </c>
      <c r="E42" s="62">
        <f t="shared" si="13"/>
        <v>501</v>
      </c>
      <c r="F42" s="62">
        <f t="shared" si="13"/>
        <v>2430</v>
      </c>
      <c r="G42" s="62">
        <f t="shared" si="13"/>
        <v>1943</v>
      </c>
      <c r="H42" s="62">
        <f t="shared" si="13"/>
        <v>488</v>
      </c>
      <c r="I42" s="62">
        <f t="shared" si="13"/>
        <v>510</v>
      </c>
      <c r="J42" s="62">
        <v>720</v>
      </c>
      <c r="K42" s="62">
        <f t="shared" si="13"/>
        <v>510</v>
      </c>
      <c r="L42" s="62">
        <f t="shared" si="13"/>
        <v>690</v>
      </c>
    </row>
    <row r="43" spans="1:12" ht="19.5" customHeight="1">
      <c r="A43" s="54"/>
      <c r="B43" s="50" t="s">
        <v>57</v>
      </c>
      <c r="C43" s="50"/>
      <c r="D43" s="44"/>
      <c r="E43" s="44"/>
      <c r="F43" s="27"/>
      <c r="G43" s="43"/>
      <c r="H43" s="43"/>
      <c r="I43" s="63">
        <f>I42/17</f>
        <v>30</v>
      </c>
      <c r="J43" s="63">
        <f>J42/24</f>
        <v>30</v>
      </c>
      <c r="K43" s="63">
        <f>K42/17</f>
        <v>30</v>
      </c>
      <c r="L43" s="63">
        <f>L42/23</f>
        <v>30</v>
      </c>
    </row>
    <row r="44" spans="1:12" ht="19.5" customHeight="1">
      <c r="A44" s="54" t="s">
        <v>64</v>
      </c>
      <c r="B44" s="50" t="s">
        <v>62</v>
      </c>
      <c r="C44" s="50"/>
      <c r="D44" s="44"/>
      <c r="E44" s="44"/>
      <c r="F44" s="43"/>
      <c r="G44" s="43"/>
      <c r="H44" s="43"/>
      <c r="I44" s="27"/>
      <c r="J44" s="27"/>
      <c r="K44" s="27"/>
      <c r="L44" s="27">
        <v>1</v>
      </c>
    </row>
    <row r="45" spans="1:12" ht="19.5" customHeight="1">
      <c r="A45" s="51" t="s">
        <v>63</v>
      </c>
      <c r="B45" s="52" t="s">
        <v>65</v>
      </c>
      <c r="C45" s="52"/>
      <c r="D45" s="44"/>
      <c r="E45" s="44"/>
      <c r="F45" s="43"/>
      <c r="G45" s="43"/>
      <c r="H45" s="43"/>
      <c r="I45" s="27"/>
      <c r="J45" s="27"/>
      <c r="K45" s="27"/>
      <c r="L45" s="27"/>
    </row>
    <row r="46" spans="1:12" ht="19.5" customHeight="1">
      <c r="A46" s="54" t="s">
        <v>34</v>
      </c>
      <c r="B46" s="50" t="s">
        <v>35</v>
      </c>
      <c r="C46" s="50"/>
      <c r="D46" s="44"/>
      <c r="E46" s="44"/>
      <c r="F46" s="43"/>
      <c r="G46" s="43"/>
      <c r="H46" s="43"/>
      <c r="I46" s="27"/>
      <c r="J46" s="27"/>
      <c r="K46" s="27"/>
      <c r="L46" s="27"/>
    </row>
    <row r="47" spans="1:12" ht="19.5" customHeight="1">
      <c r="A47" s="76" t="s">
        <v>80</v>
      </c>
      <c r="B47" s="76"/>
      <c r="C47" s="76"/>
      <c r="D47" s="76"/>
      <c r="E47" s="76"/>
      <c r="F47" s="78" t="s">
        <v>36</v>
      </c>
      <c r="G47" s="77" t="s">
        <v>37</v>
      </c>
      <c r="H47" s="77"/>
      <c r="I47" s="66">
        <v>8</v>
      </c>
      <c r="J47" s="66">
        <v>7</v>
      </c>
      <c r="K47" s="66">
        <v>6</v>
      </c>
      <c r="L47" s="66">
        <v>5</v>
      </c>
    </row>
    <row r="48" spans="1:12" ht="19.5" customHeight="1">
      <c r="A48" s="72"/>
      <c r="B48" s="73"/>
      <c r="C48" s="73"/>
      <c r="D48" s="73"/>
      <c r="E48" s="74"/>
      <c r="F48" s="78"/>
      <c r="G48" s="75" t="s">
        <v>38</v>
      </c>
      <c r="H48" s="75"/>
      <c r="I48" s="66"/>
      <c r="J48" s="66"/>
      <c r="K48" s="66"/>
      <c r="L48" s="66"/>
    </row>
    <row r="49" spans="1:12" ht="19.5" customHeight="1">
      <c r="A49" s="79" t="s">
        <v>88</v>
      </c>
      <c r="B49" s="80"/>
      <c r="C49" s="80"/>
      <c r="D49" s="80"/>
      <c r="E49" s="81"/>
      <c r="F49" s="78"/>
      <c r="G49" s="75" t="s">
        <v>39</v>
      </c>
      <c r="H49" s="75"/>
      <c r="I49" s="42">
        <v>5</v>
      </c>
      <c r="J49" s="42">
        <v>3</v>
      </c>
      <c r="K49" s="42"/>
      <c r="L49" s="42">
        <v>4</v>
      </c>
    </row>
    <row r="50" spans="1:12" ht="19.5" customHeight="1">
      <c r="A50" s="82" t="s">
        <v>65</v>
      </c>
      <c r="B50" s="82"/>
      <c r="C50" s="82"/>
      <c r="D50" s="82"/>
      <c r="E50" s="82"/>
      <c r="F50" s="78"/>
      <c r="G50" s="75" t="s">
        <v>40</v>
      </c>
      <c r="H50" s="75"/>
      <c r="I50" s="42"/>
      <c r="J50" s="42">
        <v>11</v>
      </c>
      <c r="K50" s="42">
        <v>9</v>
      </c>
      <c r="L50" s="42">
        <v>9</v>
      </c>
    </row>
    <row r="51" spans="1:12" ht="19.5" customHeight="1">
      <c r="A51" s="91"/>
      <c r="B51" s="91"/>
      <c r="C51" s="91"/>
      <c r="D51" s="91"/>
      <c r="E51" s="91"/>
      <c r="F51" s="78"/>
      <c r="G51" s="77" t="s">
        <v>41</v>
      </c>
      <c r="H51" s="77"/>
      <c r="I51" s="64"/>
      <c r="J51" s="64"/>
      <c r="K51" s="64"/>
      <c r="L51" s="64"/>
    </row>
    <row r="52" spans="1:12" ht="19.5" customHeight="1">
      <c r="A52" s="91"/>
      <c r="B52" s="91"/>
      <c r="C52" s="91"/>
      <c r="D52" s="91"/>
      <c r="E52" s="91"/>
      <c r="F52" s="78"/>
      <c r="G52" s="77" t="s">
        <v>42</v>
      </c>
      <c r="H52" s="77"/>
      <c r="I52" s="64">
        <v>2</v>
      </c>
      <c r="J52" s="64">
        <v>4</v>
      </c>
      <c r="K52" s="64">
        <v>3</v>
      </c>
      <c r="L52" s="64">
        <v>3</v>
      </c>
    </row>
    <row r="53" spans="1:12" ht="19.5" customHeight="1">
      <c r="A53" s="91"/>
      <c r="B53" s="91"/>
      <c r="C53" s="91"/>
      <c r="D53" s="91"/>
      <c r="E53" s="91"/>
      <c r="F53" s="78"/>
      <c r="G53" s="77" t="s">
        <v>43</v>
      </c>
      <c r="H53" s="77"/>
      <c r="I53" s="64">
        <v>1</v>
      </c>
      <c r="J53" s="64">
        <v>1</v>
      </c>
      <c r="K53" s="64">
        <v>1</v>
      </c>
      <c r="L53" s="64">
        <v>1</v>
      </c>
    </row>
    <row r="55" spans="2:7" ht="19.5" customHeight="1">
      <c r="B55" s="2"/>
      <c r="C55" s="2"/>
      <c r="D55" s="2"/>
      <c r="E55" s="2"/>
      <c r="F55" s="2"/>
      <c r="G55" s="2"/>
    </row>
    <row r="56" spans="2:7" ht="19.5" customHeight="1">
      <c r="B56" s="2"/>
      <c r="C56" s="2"/>
      <c r="D56" s="2"/>
      <c r="E56" s="2"/>
      <c r="F56" s="2"/>
      <c r="G56" s="2"/>
    </row>
  </sheetData>
  <sheetProtection/>
  <mergeCells count="35">
    <mergeCell ref="A53:E53"/>
    <mergeCell ref="A52:E52"/>
    <mergeCell ref="G49:H49"/>
    <mergeCell ref="G50:H50"/>
    <mergeCell ref="G53:H53"/>
    <mergeCell ref="A51:E51"/>
    <mergeCell ref="G51:H51"/>
    <mergeCell ref="A7:A15"/>
    <mergeCell ref="C7:C15"/>
    <mergeCell ref="F11:H11"/>
    <mergeCell ref="G12:H12"/>
    <mergeCell ref="D7:H10"/>
    <mergeCell ref="G13:G15"/>
    <mergeCell ref="D11:D15"/>
    <mergeCell ref="B7:B15"/>
    <mergeCell ref="I47:I48"/>
    <mergeCell ref="J47:J48"/>
    <mergeCell ref="A48:E48"/>
    <mergeCell ref="G48:H48"/>
    <mergeCell ref="A47:E47"/>
    <mergeCell ref="G47:H47"/>
    <mergeCell ref="F47:F53"/>
    <mergeCell ref="A49:E49"/>
    <mergeCell ref="A50:E50"/>
    <mergeCell ref="G52:H52"/>
    <mergeCell ref="B5:G5"/>
    <mergeCell ref="B6:G6"/>
    <mergeCell ref="L47:L48"/>
    <mergeCell ref="H13:H15"/>
    <mergeCell ref="E11:E15"/>
    <mergeCell ref="F12:F15"/>
    <mergeCell ref="K47:K48"/>
    <mergeCell ref="I11:J11"/>
    <mergeCell ref="I7:L10"/>
    <mergeCell ref="K11:L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B1">
      <selection activeCell="B1" sqref="B1:I1"/>
    </sheetView>
  </sheetViews>
  <sheetFormatPr defaultColWidth="9.00390625" defaultRowHeight="12.75"/>
  <cols>
    <col min="2" max="2" width="16.125" style="0" customWidth="1"/>
    <col min="3" max="3" width="26.125" style="0" customWidth="1"/>
    <col min="4" max="4" width="23.375" style="0" customWidth="1"/>
    <col min="5" max="5" width="23.875" style="0" customWidth="1"/>
    <col min="6" max="6" width="21.25390625" style="0" customWidth="1"/>
    <col min="7" max="7" width="22.875" style="0" customWidth="1"/>
    <col min="8" max="8" width="14.375" style="0" customWidth="1"/>
    <col min="9" max="9" width="18.75390625" style="0" customWidth="1"/>
  </cols>
  <sheetData>
    <row r="1" spans="2:9" ht="19.5" thickBot="1">
      <c r="B1" s="92" t="s">
        <v>100</v>
      </c>
      <c r="C1" s="92"/>
      <c r="D1" s="92"/>
      <c r="E1" s="92"/>
      <c r="F1" s="92"/>
      <c r="G1" s="92"/>
      <c r="H1" s="92"/>
      <c r="I1" s="92"/>
    </row>
    <row r="2" spans="2:10" ht="149.25" customHeight="1">
      <c r="B2" s="93" t="s">
        <v>90</v>
      </c>
      <c r="C2" s="93" t="s">
        <v>91</v>
      </c>
      <c r="D2" s="4" t="s">
        <v>92</v>
      </c>
      <c r="E2" s="93" t="s">
        <v>33</v>
      </c>
      <c r="F2" s="6" t="s">
        <v>94</v>
      </c>
      <c r="G2" s="93" t="s">
        <v>96</v>
      </c>
      <c r="H2" s="93" t="s">
        <v>97</v>
      </c>
      <c r="I2" s="93" t="s">
        <v>98</v>
      </c>
      <c r="J2" s="7"/>
    </row>
    <row r="3" spans="2:10" ht="19.5" thickBot="1">
      <c r="B3" s="94"/>
      <c r="C3" s="94"/>
      <c r="D3" s="5" t="s">
        <v>93</v>
      </c>
      <c r="E3" s="94"/>
      <c r="F3" s="3" t="s">
        <v>95</v>
      </c>
      <c r="G3" s="94"/>
      <c r="H3" s="94"/>
      <c r="I3" s="94"/>
      <c r="J3" s="7"/>
    </row>
    <row r="4" spans="2:10" ht="16.5" thickBot="1">
      <c r="B4" s="8">
        <v>1</v>
      </c>
      <c r="C4" s="8">
        <v>2</v>
      </c>
      <c r="D4" s="8">
        <v>3</v>
      </c>
      <c r="E4" s="9">
        <v>4</v>
      </c>
      <c r="F4" s="10">
        <v>5</v>
      </c>
      <c r="G4" s="11">
        <v>6</v>
      </c>
      <c r="H4" s="11">
        <v>7</v>
      </c>
      <c r="I4" s="12">
        <v>8</v>
      </c>
      <c r="J4" s="7"/>
    </row>
    <row r="5" spans="2:10" ht="16.5" thickBot="1">
      <c r="B5" s="8" t="s">
        <v>7</v>
      </c>
      <c r="C5" s="13">
        <v>22</v>
      </c>
      <c r="D5" s="13">
        <v>8</v>
      </c>
      <c r="E5" s="14">
        <v>11</v>
      </c>
      <c r="F5" s="15"/>
      <c r="G5" s="13" t="s">
        <v>99</v>
      </c>
      <c r="H5" s="13">
        <v>11</v>
      </c>
      <c r="I5" s="16">
        <v>52</v>
      </c>
      <c r="J5" s="7"/>
    </row>
    <row r="6" spans="2:10" ht="16.5" thickBot="1">
      <c r="B6" s="17" t="s">
        <v>8</v>
      </c>
      <c r="C6" s="18">
        <v>17</v>
      </c>
      <c r="D6" s="19">
        <v>5</v>
      </c>
      <c r="E6" s="20">
        <v>18</v>
      </c>
      <c r="F6" s="21"/>
      <c r="G6" s="18">
        <v>1</v>
      </c>
      <c r="H6" s="18">
        <v>2</v>
      </c>
      <c r="I6" s="20">
        <v>43</v>
      </c>
      <c r="J6" s="7"/>
    </row>
    <row r="7" spans="2:10" ht="16.5" thickBot="1">
      <c r="B7" s="22" t="s">
        <v>36</v>
      </c>
      <c r="C7" s="23">
        <v>33</v>
      </c>
      <c r="D7" s="23">
        <v>13</v>
      </c>
      <c r="E7" s="24">
        <v>29</v>
      </c>
      <c r="F7" s="25"/>
      <c r="G7" s="23">
        <v>1</v>
      </c>
      <c r="H7" s="23">
        <v>13</v>
      </c>
      <c r="I7" s="24">
        <v>95</v>
      </c>
      <c r="J7" s="7"/>
    </row>
  </sheetData>
  <sheetProtection/>
  <mergeCells count="7">
    <mergeCell ref="B1:I1"/>
    <mergeCell ref="B2:B3"/>
    <mergeCell ref="C2:C3"/>
    <mergeCell ref="E2:E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79126031246</cp:lastModifiedBy>
  <cp:lastPrinted>2021-06-01T04:05:45Z</cp:lastPrinted>
  <dcterms:created xsi:type="dcterms:W3CDTF">2011-01-18T04:09:41Z</dcterms:created>
  <dcterms:modified xsi:type="dcterms:W3CDTF">2022-11-09T11:58:25Z</dcterms:modified>
  <cp:category/>
  <cp:version/>
  <cp:contentType/>
  <cp:contentStatus/>
</cp:coreProperties>
</file>